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9" windowWidth="19034" windowHeight="12129" activeTab="0"/>
  </bookViews>
  <sheets>
    <sheet name="Sconto oneri" sheetId="1" r:id="rId1"/>
  </sheets>
  <definedNames>
    <definedName name="_xlnm.Print_Area" localSheetId="0">'Sconto oneri'!$A$1:$I$60</definedName>
  </definedNames>
  <calcPr fullCalcOnLoad="1"/>
</workbook>
</file>

<file path=xl/comments1.xml><?xml version="1.0" encoding="utf-8"?>
<comments xmlns="http://schemas.openxmlformats.org/spreadsheetml/2006/main">
  <authors>
    <author>Enrico</author>
  </authors>
  <commentList>
    <comment ref="B12" authorId="0">
      <text>
        <r>
          <rPr>
            <b/>
            <sz val="8"/>
            <rFont val="Tahoma"/>
            <family val="0"/>
          </rPr>
          <t>Sinergie:
Il requisito si intende soddisfatto esclusivamente se risultano contemporaneamente soddisfatti il requisito n. 1  relativo all'isolamento termico dell'involucro edilizio e il requisito n. 5, limitatamente all'ombreggiamento estivo delle superfici trasparenti.</t>
        </r>
      </text>
    </comment>
    <comment ref="B19" authorId="0">
      <text>
        <r>
          <rPr>
            <b/>
            <sz val="8"/>
            <rFont val="Tahoma"/>
            <family val="2"/>
          </rPr>
          <t>Sinergie:
Il requisito si intende soddisfatto esclusivamente se risulta contemporaneamente soddisfatto il requisito n. 5 relativo all'ombreggiamento estivo delle superfici trasparenti.</t>
        </r>
        <r>
          <rPr>
            <sz val="8"/>
            <rFont val="Tahoma"/>
            <family val="0"/>
          </rPr>
          <t xml:space="preserve">
</t>
        </r>
      </text>
    </comment>
    <comment ref="B46" authorId="0">
      <text>
        <r>
          <rPr>
            <b/>
            <sz val="8"/>
            <rFont val="Tahoma"/>
            <family val="2"/>
          </rPr>
          <t>Sinergie:
Il requisito si intende soddisfatto soltanto se la pompa di calore viene installata in un edificio che soddisfa contemporaneamente il requisito n.1 relativo all'isolamento termico dell'involucro edilizio. 
L'edificio deve essere dotato di impianto termico centralizzato.</t>
        </r>
        <r>
          <rPr>
            <sz val="8"/>
            <rFont val="Tahoma"/>
            <family val="0"/>
          </rPr>
          <t xml:space="preserve">
</t>
        </r>
      </text>
    </comment>
    <comment ref="B50" authorId="0">
      <text>
        <r>
          <rPr>
            <b/>
            <sz val="8"/>
            <rFont val="Tahoma"/>
            <family val="0"/>
          </rPr>
          <t>Sinergie: il requisito si intende soddisfatto esclusivamente se risulta contemporaneamente soddisfatto il requisito n. 1 relativo all'isolamento termico dell'involucro edilizio. 
L'incentivo relativo a tale requisito non è cumulabile con l'incentivo inerente il requisito n. 2 relativo all'inerzia termica dell'involucro edilizio (sfasamento dell'onda termica)</t>
        </r>
        <r>
          <rPr>
            <sz val="8"/>
            <rFont val="Tahoma"/>
            <family val="0"/>
          </rPr>
          <t xml:space="preserve">
</t>
        </r>
      </text>
    </comment>
    <comment ref="B43" authorId="0">
      <text>
        <r>
          <rPr>
            <b/>
            <sz val="8"/>
            <rFont val="Tahoma"/>
            <family val="0"/>
          </rPr>
          <t>Tale requisito si applica esclusivamente per gli interventi edilizi con meno di 5 unità abitative</t>
        </r>
      </text>
    </comment>
    <comment ref="B23" authorId="0">
      <text>
        <r>
          <rPr>
            <b/>
            <sz val="8"/>
            <rFont val="Tahoma"/>
            <family val="0"/>
          </rPr>
          <t>Verificare l'applicabilità dell'incentivo relativo a tale requisito in riferimento agli obblighi normativi vigenti sull'ombreggiamento (vedi scheda)</t>
        </r>
      </text>
    </comment>
  </commentList>
</comments>
</file>

<file path=xl/sharedStrings.xml><?xml version="1.0" encoding="utf-8"?>
<sst xmlns="http://schemas.openxmlformats.org/spreadsheetml/2006/main" count="49" uniqueCount="42">
  <si>
    <t>Requisito</t>
  </si>
  <si>
    <t>Specifiche requisito</t>
  </si>
  <si>
    <t>Livello 1</t>
  </si>
  <si>
    <t>Livello 2</t>
  </si>
  <si>
    <t>FLD &gt; 3%</t>
  </si>
  <si>
    <t>FLD &gt; 4%</t>
  </si>
  <si>
    <t>Se verificato</t>
  </si>
  <si>
    <t>Solo ombreggiamento estivo</t>
  </si>
  <si>
    <t>Ombreggiamento estivo e irraggiamento invernale</t>
  </si>
  <si>
    <t>Punteggio max da Allegato</t>
  </si>
  <si>
    <t xml:space="preserve">Opzione </t>
  </si>
  <si>
    <t>REQUISITO 1 - Isolamento termico</t>
  </si>
  <si>
    <r>
      <t xml:space="preserve">REQUISITO 10 </t>
    </r>
    <r>
      <rPr>
        <b/>
        <sz val="9.5"/>
        <rFont val="Times New Roman"/>
        <family val="1"/>
      </rPr>
      <t>- Impianto centralizzato</t>
    </r>
  </si>
  <si>
    <t>DETERMINAZIONE DELLA ALIQUOTA DI SCONTO COMPLESSIVA</t>
  </si>
  <si>
    <r>
      <t>SUR Superficie di riferimento per calcolo sconto [mq]</t>
    </r>
    <r>
      <rPr>
        <b/>
        <sz val="10.5"/>
        <color indexed="10"/>
        <rFont val="Times New Roman"/>
        <family val="1"/>
      </rPr>
      <t xml:space="preserve"> </t>
    </r>
    <r>
      <rPr>
        <b/>
        <sz val="10.5"/>
        <color indexed="13"/>
        <rFont val="Times New Roman"/>
        <family val="1"/>
      </rPr>
      <t xml:space="preserve">SUR </t>
    </r>
    <r>
      <rPr>
        <b/>
        <sz val="10.5"/>
        <color indexed="13"/>
        <rFont val="Arial"/>
        <family val="0"/>
      </rPr>
      <t>≤</t>
    </r>
    <r>
      <rPr>
        <b/>
        <sz val="10.5"/>
        <color indexed="13"/>
        <rFont val="Times New Roman"/>
        <family val="1"/>
      </rPr>
      <t xml:space="preserve"> SUMI</t>
    </r>
  </si>
  <si>
    <r>
      <t xml:space="preserve">SUMI Superficie massima sulla quale è ottenibile l'incentivo [mq] </t>
    </r>
    <r>
      <rPr>
        <b/>
        <sz val="10.5"/>
        <color indexed="13"/>
        <rFont val="Times New Roman"/>
        <family val="1"/>
      </rPr>
      <t xml:space="preserve">SUMI </t>
    </r>
    <r>
      <rPr>
        <b/>
        <sz val="10.5"/>
        <color indexed="13"/>
        <rFont val="Arial"/>
        <family val="0"/>
      </rPr>
      <t>≤</t>
    </r>
    <r>
      <rPr>
        <b/>
        <sz val="10.5"/>
        <color indexed="13"/>
        <rFont val="Times New Roman"/>
        <family val="1"/>
      </rPr>
      <t xml:space="preserve"> SUL</t>
    </r>
  </si>
  <si>
    <t>Punteggio totale conseguibile (max ammissibile per sconto oneri: 50 punti)</t>
  </si>
  <si>
    <t>Superficie Utile Lorda - SUL TOTALE [mq]</t>
  </si>
  <si>
    <t xml:space="preserve">Punteggio ottenuto in base alla SUR </t>
  </si>
  <si>
    <t xml:space="preserve">Rapporto </t>
  </si>
  <si>
    <t>REQUISITO 3 - Coperture a verde</t>
  </si>
  <si>
    <r>
      <t xml:space="preserve">REQUISITO 4 </t>
    </r>
    <r>
      <rPr>
        <b/>
        <sz val="9.5"/>
        <rFont val="Times New Roman"/>
        <family val="1"/>
      </rPr>
      <t>- Illuminazione naturale</t>
    </r>
  </si>
  <si>
    <r>
      <t xml:space="preserve">REQUISITO 5 </t>
    </r>
    <r>
      <rPr>
        <b/>
        <sz val="9.5"/>
        <rFont val="Times New Roman"/>
        <family val="1"/>
      </rPr>
      <t>- Ombreggiamento estivo</t>
    </r>
  </si>
  <si>
    <r>
      <t xml:space="preserve">REQUISITO 6 </t>
    </r>
    <r>
      <rPr>
        <b/>
        <sz val="9.5"/>
        <rFont val="Times New Roman"/>
        <family val="1"/>
      </rPr>
      <t>- Apporti solari attivi e passivi</t>
    </r>
  </si>
  <si>
    <r>
      <t xml:space="preserve">REQUISITO 7 </t>
    </r>
    <r>
      <rPr>
        <b/>
        <sz val="9.5"/>
        <rFont val="Times New Roman"/>
        <family val="1"/>
      </rPr>
      <t>- Tecniche di raffrescamento naturale</t>
    </r>
  </si>
  <si>
    <t>Copertura &gt; 40% del fabbisogno di raffrescamento</t>
  </si>
  <si>
    <t>Copertura &gt; 70% del fabbisogno di raffrescamento</t>
  </si>
  <si>
    <t>Copertura &gt; 90% del fabbisogno di raffrescamento</t>
  </si>
  <si>
    <r>
      <t xml:space="preserve">REQUISITO 8 </t>
    </r>
    <r>
      <rPr>
        <b/>
        <sz val="9.5"/>
        <rFont val="Times New Roman"/>
        <family val="1"/>
      </rPr>
      <t>- Ventilazione meccanica</t>
    </r>
  </si>
  <si>
    <r>
      <t xml:space="preserve">REQUISITO 9 </t>
    </r>
    <r>
      <rPr>
        <b/>
        <sz val="9.5"/>
        <rFont val="Times New Roman"/>
        <family val="1"/>
      </rPr>
      <t>- Sistemi radianti</t>
    </r>
  </si>
  <si>
    <t>REQUISITO 11 - Pompe di calore ad alta efficienza</t>
  </si>
  <si>
    <t>Pompe di calore ad alta efficienza</t>
  </si>
  <si>
    <t xml:space="preserve">Semplice flusso igroregolata </t>
  </si>
  <si>
    <t>Pompe di calore alta eff. abbinate a impianto PV</t>
  </si>
  <si>
    <t>ISTRUZIONI PER L'USO
Compilare solo le celle di colore azzurro. 
Inserire il valore della SUL totale relativa all'intervento.
Inserire nella colonna SUMI la superficie massima  sulla quale è potenzialmente ottenibile l'incentivo, che in alcuni casi potrà essere inferiore alla SUL (ad esempio nel requisito n. 3, "illuminazione naturale" sono esclusi dalla SUL gli ambienti di servizio come i bagni, corridoi, ripostigli, cantine, garage, locali tecnici). 
Nella colonna SUR  inserire le superfici sulle quali è stata effettivamente rispettato il requisito. 
Nella colonna "punteggio ottenuto in base alla SUR" verrà automaticamente calcolato il punteggio, pesato percentualmente in base al rapporto SUR/SUMI. 
Il punteggio totale massimo conseguibile è pari a 50 punti.</t>
  </si>
  <si>
    <t>Punteggio totale conseguito (% di riduzione degli oneri concessori)</t>
  </si>
  <si>
    <t>REQUISITO 12 - Inerzia termica delle strutture edilizie (capacità termica)</t>
  </si>
  <si>
    <r>
      <t xml:space="preserve">Doppio flusso centralizzato </t>
    </r>
    <r>
      <rPr>
        <b/>
        <sz val="10.5"/>
        <rFont val="Symbol"/>
        <family val="1"/>
      </rPr>
      <t>h</t>
    </r>
    <r>
      <rPr>
        <b/>
        <sz val="9.45"/>
        <rFont val="Times New Roman"/>
        <family val="1"/>
      </rPr>
      <t xml:space="preserve"> </t>
    </r>
    <r>
      <rPr>
        <b/>
        <sz val="10.5"/>
        <rFont val="Times New Roman"/>
        <family val="1"/>
      </rPr>
      <t>&gt; 60%</t>
    </r>
  </si>
  <si>
    <r>
      <t xml:space="preserve">Doppio flusso singolo/centralizzato </t>
    </r>
    <r>
      <rPr>
        <b/>
        <sz val="10.5"/>
        <rFont val="Symbol"/>
        <family val="1"/>
      </rPr>
      <t>h</t>
    </r>
    <r>
      <rPr>
        <b/>
        <sz val="10.5"/>
        <rFont val="Times New Roman"/>
        <family val="1"/>
      </rPr>
      <t xml:space="preserve"> &gt; 85-75%
Sistemi compatti a doppio flusso </t>
    </r>
    <r>
      <rPr>
        <b/>
        <sz val="10.5"/>
        <rFont val="Symbol"/>
        <family val="1"/>
      </rPr>
      <t>h</t>
    </r>
    <r>
      <rPr>
        <b/>
        <sz val="10.5"/>
        <rFont val="Times New Roman"/>
        <family val="1"/>
      </rPr>
      <t xml:space="preserve"> &gt; 75%</t>
    </r>
  </si>
  <si>
    <t>Sinergia sistemi radianti (scheda 9) - Pompe di calore ad alta efficienza (scheda 11)</t>
  </si>
  <si>
    <t>Sinergia tecniche di raffrescamento naturale (scheda 7) - Inerzia termica delle strutture edilizie (scheda 12)</t>
  </si>
  <si>
    <r>
      <t>REQUISITO 2</t>
    </r>
    <r>
      <rPr>
        <b/>
        <sz val="9.5"/>
        <rFont val="Times New Roman"/>
        <family val="1"/>
      </rPr>
      <t xml:space="preserve"> - Inerzia termica dell'involucro edilizio (sfasamento dell'onda termica)</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</si>
</sst>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00"/>
    <numFmt numFmtId="166" formatCode="0.00000"/>
    <numFmt numFmtId="167" formatCode="0.0000"/>
    <numFmt numFmtId="168" formatCode="0.000"/>
  </numFmts>
  <fonts count="35">
    <font>
      <sz val="10"/>
      <name val="Arial"/>
      <family val="0"/>
    </font>
    <font>
      <b/>
      <sz val="10.5"/>
      <name val="Times New Roman"/>
      <family val="1"/>
    </font>
    <font>
      <b/>
      <sz val="9.5"/>
      <name val="Times New Roman"/>
      <family val="1"/>
    </font>
    <font>
      <b/>
      <sz val="10"/>
      <name val="Arial"/>
      <family val="2"/>
    </font>
    <font>
      <b/>
      <sz val="16"/>
      <name val="Arial"/>
      <family val="2"/>
    </font>
    <font>
      <b/>
      <sz val="10.5"/>
      <color indexed="10"/>
      <name val="Times New Roman"/>
      <family val="1"/>
    </font>
    <font>
      <b/>
      <sz val="10.5"/>
      <color indexed="13"/>
      <name val="Times New Roman"/>
      <family val="1"/>
    </font>
    <font>
      <b/>
      <sz val="10.5"/>
      <color indexed="13"/>
      <name val="Arial"/>
      <family val="0"/>
    </font>
    <font>
      <b/>
      <u val="single"/>
      <sz val="10.5"/>
      <color indexed="13"/>
      <name val="Times New Roman"/>
      <family val="1"/>
    </font>
    <font>
      <b/>
      <sz val="10.5"/>
      <name val="Symbol"/>
      <family val="1"/>
    </font>
    <font>
      <b/>
      <sz val="9.45"/>
      <name val="Times New Roman"/>
      <family val="1"/>
    </font>
    <font>
      <sz val="8"/>
      <name val="Tahoma"/>
      <family val="0"/>
    </font>
    <font>
      <b/>
      <sz val="8"/>
      <name val="Tahoma"/>
      <family val="0"/>
    </font>
    <font>
      <b/>
      <u val="single"/>
      <sz val="10.5"/>
      <color indexed="10"/>
      <name val="Times New Roman"/>
      <family val="1"/>
    </font>
    <font>
      <b/>
      <sz val="10"/>
      <color indexed="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6" fillId="16" borderId="1" applyNumberFormat="0" applyAlignment="0" applyProtection="0"/>
    <xf numFmtId="0" fontId="27" fillId="0" borderId="2" applyNumberFormat="0" applyFill="0" applyAlignment="0" applyProtection="0"/>
    <xf numFmtId="0" fontId="28" fillId="17"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2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31" fillId="0" borderId="9" applyNumberFormat="0" applyFill="0" applyAlignment="0" applyProtection="0"/>
    <xf numFmtId="0" fontId="22" fillId="3"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8">
    <xf numFmtId="0" fontId="0" fillId="0" borderId="0" xfId="0" applyAlignment="1">
      <alignment/>
    </xf>
    <xf numFmtId="0" fontId="1" fillId="0" borderId="10" xfId="0" applyFont="1" applyBorder="1" applyAlignment="1">
      <alignment horizontal="center" vertical="center"/>
    </xf>
    <xf numFmtId="1" fontId="1" fillId="0" borderId="10" xfId="0" applyNumberFormat="1" applyFont="1" applyFill="1" applyBorder="1" applyAlignment="1">
      <alignment horizontal="center" vertical="center"/>
    </xf>
    <xf numFmtId="0" fontId="3" fillId="0" borderId="0" xfId="0" applyFont="1" applyAlignment="1">
      <alignment/>
    </xf>
    <xf numFmtId="1" fontId="1" fillId="0" borderId="11" xfId="0" applyNumberFormat="1" applyFont="1" applyFill="1" applyBorder="1" applyAlignment="1">
      <alignment horizontal="center" vertical="center"/>
    </xf>
    <xf numFmtId="0" fontId="1" fillId="16" borderId="12" xfId="0" applyFont="1" applyFill="1" applyBorder="1" applyAlignment="1">
      <alignment horizontal="center" vertical="center"/>
    </xf>
    <xf numFmtId="0" fontId="3" fillId="16" borderId="10" xfId="0" applyFont="1" applyFill="1" applyBorder="1" applyAlignment="1">
      <alignment/>
    </xf>
    <xf numFmtId="1" fontId="1" fillId="0" borderId="13" xfId="0" applyNumberFormat="1" applyFont="1" applyFill="1" applyBorder="1" applyAlignment="1">
      <alignment horizontal="center" vertical="center"/>
    </xf>
    <xf numFmtId="164" fontId="0" fillId="0" borderId="10" xfId="0" applyNumberFormat="1" applyBorder="1" applyAlignment="1">
      <alignment horizontal="center"/>
    </xf>
    <xf numFmtId="164" fontId="0" fillId="0" borderId="13" xfId="0" applyNumberFormat="1" applyBorder="1" applyAlignment="1">
      <alignment horizontal="center"/>
    </xf>
    <xf numFmtId="164" fontId="0" fillId="0" borderId="11" xfId="0" applyNumberFormat="1" applyBorder="1" applyAlignment="1">
      <alignment horizont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1" fontId="1" fillId="0" borderId="14" xfId="0" applyNumberFormat="1" applyFont="1" applyFill="1" applyBorder="1" applyAlignment="1">
      <alignment horizontal="center" vertical="center"/>
    </xf>
    <xf numFmtId="164" fontId="0" fillId="0" borderId="14" xfId="0" applyNumberFormat="1" applyBorder="1" applyAlignment="1">
      <alignment horizontal="center"/>
    </xf>
    <xf numFmtId="164" fontId="4" fillId="4" borderId="15" xfId="0" applyNumberFormat="1" applyFont="1" applyFill="1" applyBorder="1" applyAlignment="1">
      <alignment horizontal="center"/>
    </xf>
    <xf numFmtId="0" fontId="1" fillId="16" borderId="16"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0" fillId="16" borderId="18" xfId="0" applyFill="1" applyBorder="1" applyAlignment="1">
      <alignment horizontal="center"/>
    </xf>
    <xf numFmtId="0" fontId="0" fillId="16" borderId="19" xfId="0" applyFill="1" applyBorder="1" applyAlignment="1">
      <alignment/>
    </xf>
    <xf numFmtId="0" fontId="8" fillId="16" borderId="19" xfId="0" applyFont="1" applyFill="1" applyBorder="1" applyAlignment="1">
      <alignment horizontal="center" vertical="center"/>
    </xf>
    <xf numFmtId="164" fontId="0" fillId="16" borderId="20" xfId="0" applyNumberFormat="1" applyFill="1" applyBorder="1" applyAlignment="1">
      <alignment horizontal="center"/>
    </xf>
    <xf numFmtId="0" fontId="0" fillId="16" borderId="21" xfId="0" applyFill="1" applyBorder="1" applyAlignment="1">
      <alignment horizontal="center"/>
    </xf>
    <xf numFmtId="0" fontId="8" fillId="16" borderId="22" xfId="0" applyFont="1" applyFill="1" applyBorder="1" applyAlignment="1">
      <alignment horizontal="center" vertical="center"/>
    </xf>
    <xf numFmtId="164" fontId="0" fillId="16" borderId="23" xfId="0" applyNumberFormat="1" applyFill="1" applyBorder="1" applyAlignment="1">
      <alignment horizontal="center"/>
    </xf>
    <xf numFmtId="0" fontId="3" fillId="16" borderId="18" xfId="0" applyFont="1" applyFill="1" applyBorder="1" applyAlignment="1">
      <alignment horizontal="center"/>
    </xf>
    <xf numFmtId="0" fontId="3" fillId="16" borderId="21" xfId="0" applyFont="1" applyFill="1" applyBorder="1" applyAlignment="1">
      <alignment horizontal="center"/>
    </xf>
    <xf numFmtId="2" fontId="3" fillId="16" borderId="19" xfId="0" applyNumberFormat="1" applyFont="1" applyFill="1" applyBorder="1" applyAlignment="1">
      <alignment horizontal="center"/>
    </xf>
    <xf numFmtId="164" fontId="3" fillId="0" borderId="17" xfId="0" applyNumberFormat="1" applyFont="1" applyBorder="1" applyAlignment="1">
      <alignment horizontal="center"/>
    </xf>
    <xf numFmtId="2" fontId="0" fillId="24" borderId="11" xfId="0" applyNumberFormat="1" applyFill="1" applyBorder="1" applyAlignment="1" applyProtection="1">
      <alignment horizontal="center"/>
      <protection locked="0"/>
    </xf>
    <xf numFmtId="2" fontId="0" fillId="24" borderId="10" xfId="0" applyNumberFormat="1" applyFill="1" applyBorder="1" applyAlignment="1" applyProtection="1">
      <alignment horizontal="center"/>
      <protection locked="0"/>
    </xf>
    <xf numFmtId="2" fontId="0" fillId="24" borderId="14" xfId="0" applyNumberFormat="1" applyFill="1" applyBorder="1" applyAlignment="1" applyProtection="1">
      <alignment horizontal="center"/>
      <protection locked="0"/>
    </xf>
    <xf numFmtId="2" fontId="0" fillId="24" borderId="13" xfId="0" applyNumberFormat="1" applyFill="1" applyBorder="1" applyAlignment="1" applyProtection="1">
      <alignment horizontal="center"/>
      <protection locked="0"/>
    </xf>
    <xf numFmtId="0" fontId="1" fillId="16" borderId="0" xfId="0" applyFont="1" applyFill="1" applyBorder="1" applyAlignment="1">
      <alignment horizontal="center" vertical="center" wrapText="1"/>
    </xf>
    <xf numFmtId="164" fontId="3" fillId="0" borderId="0" xfId="0" applyNumberFormat="1" applyFont="1" applyAlignment="1">
      <alignment horizontal="center"/>
    </xf>
    <xf numFmtId="2" fontId="3" fillId="8" borderId="0" xfId="0" applyNumberFormat="1" applyFont="1" applyFill="1" applyAlignment="1">
      <alignment horizontal="center"/>
    </xf>
    <xf numFmtId="0" fontId="3" fillId="16" borderId="24" xfId="0" applyFont="1" applyFill="1" applyBorder="1" applyAlignment="1">
      <alignment/>
    </xf>
    <xf numFmtId="2" fontId="3" fillId="24" borderId="15" xfId="0" applyNumberFormat="1" applyFont="1" applyFill="1" applyBorder="1" applyAlignment="1" applyProtection="1">
      <alignment horizontal="center"/>
      <protection locked="0"/>
    </xf>
    <xf numFmtId="0" fontId="0" fillId="16" borderId="22" xfId="0" applyFill="1" applyBorder="1" applyAlignment="1">
      <alignment/>
    </xf>
    <xf numFmtId="2" fontId="0" fillId="24" borderId="13" xfId="0" applyNumberFormat="1" applyFill="1" applyBorder="1" applyAlignment="1" applyProtection="1">
      <alignment horizontal="center" vertical="center"/>
      <protection locked="0"/>
    </xf>
    <xf numFmtId="164" fontId="0" fillId="0" borderId="11" xfId="0" applyNumberFormat="1" applyBorder="1" applyAlignment="1">
      <alignment horizontal="center" vertical="center"/>
    </xf>
    <xf numFmtId="164" fontId="0" fillId="16" borderId="25" xfId="0" applyNumberFormat="1" applyFill="1" applyBorder="1" applyAlignment="1">
      <alignment horizontal="center"/>
    </xf>
    <xf numFmtId="0" fontId="1" fillId="0" borderId="14" xfId="0" applyFont="1" applyBorder="1" applyAlignment="1">
      <alignment horizontal="left" vertical="center"/>
    </xf>
    <xf numFmtId="0" fontId="13" fillId="16" borderId="22" xfId="0" applyFont="1" applyFill="1" applyBorder="1" applyAlignment="1">
      <alignment horizontal="center" vertical="center"/>
    </xf>
    <xf numFmtId="0" fontId="14" fillId="0" borderId="26" xfId="0" applyFont="1" applyFill="1" applyBorder="1" applyAlignment="1">
      <alignment horizontal="center"/>
    </xf>
    <xf numFmtId="0" fontId="14" fillId="0" borderId="27" xfId="0" applyFont="1" applyFill="1" applyBorder="1" applyAlignment="1">
      <alignment horizontal="center"/>
    </xf>
    <xf numFmtId="0" fontId="14" fillId="0" borderId="28" xfId="0" applyFont="1" applyFill="1" applyBorder="1" applyAlignment="1">
      <alignment horizontal="center"/>
    </xf>
    <xf numFmtId="0" fontId="14" fillId="0" borderId="14" xfId="0" applyFont="1" applyFill="1" applyBorder="1" applyAlignment="1">
      <alignment horizontal="center"/>
    </xf>
    <xf numFmtId="0" fontId="14" fillId="0" borderId="11" xfId="0" applyFont="1" applyFill="1" applyBorder="1" applyAlignment="1">
      <alignment horizontal="center"/>
    </xf>
    <xf numFmtId="0" fontId="14" fillId="0" borderId="13" xfId="0" applyFont="1" applyFill="1" applyBorder="1" applyAlignment="1">
      <alignment horizontal="center"/>
    </xf>
    <xf numFmtId="0" fontId="14" fillId="0" borderId="29" xfId="0" applyFont="1" applyFill="1" applyBorder="1" applyAlignment="1">
      <alignment horizontal="center"/>
    </xf>
    <xf numFmtId="0" fontId="14" fillId="0" borderId="10" xfId="0" applyFont="1" applyFill="1" applyBorder="1" applyAlignment="1">
      <alignment horizontal="center"/>
    </xf>
    <xf numFmtId="0" fontId="14" fillId="16" borderId="26" xfId="0" applyFont="1" applyFill="1" applyBorder="1" applyAlignment="1">
      <alignment horizontal="center"/>
    </xf>
    <xf numFmtId="0" fontId="14" fillId="16" borderId="27" xfId="0" applyFont="1" applyFill="1" applyBorder="1" applyAlignment="1">
      <alignment horizontal="center"/>
    </xf>
    <xf numFmtId="0" fontId="14" fillId="16" borderId="28" xfId="0" applyFont="1" applyFill="1" applyBorder="1" applyAlignment="1">
      <alignment horizontal="center" vertical="center"/>
    </xf>
    <xf numFmtId="2" fontId="3" fillId="0" borderId="0" xfId="0" applyNumberFormat="1" applyFont="1" applyFill="1" applyAlignment="1">
      <alignment horizontal="center"/>
    </xf>
    <xf numFmtId="0" fontId="0" fillId="0" borderId="0" xfId="0" applyFill="1" applyAlignment="1">
      <alignment/>
    </xf>
    <xf numFmtId="0" fontId="1" fillId="0" borderId="13" xfId="0" applyFont="1" applyFill="1" applyBorder="1" applyAlignment="1">
      <alignment horizontal="center" vertical="center" wrapText="1"/>
    </xf>
    <xf numFmtId="0" fontId="3" fillId="16" borderId="18" xfId="0" applyFont="1" applyFill="1" applyBorder="1" applyAlignment="1" applyProtection="1">
      <alignment horizontal="center"/>
      <protection/>
    </xf>
    <xf numFmtId="0" fontId="1" fillId="16" borderId="19" xfId="0" applyFont="1" applyFill="1" applyBorder="1" applyAlignment="1" applyProtection="1">
      <alignment horizontal="center" vertical="center"/>
      <protection/>
    </xf>
    <xf numFmtId="1" fontId="1" fillId="16" borderId="19" xfId="0" applyNumberFormat="1" applyFont="1" applyFill="1" applyBorder="1" applyAlignment="1" applyProtection="1">
      <alignment horizontal="center" vertical="center"/>
      <protection/>
    </xf>
    <xf numFmtId="2" fontId="0" fillId="16" borderId="19" xfId="0" applyNumberFormat="1" applyFill="1" applyBorder="1" applyAlignment="1" applyProtection="1">
      <alignment horizontal="center" vertical="center"/>
      <protection/>
    </xf>
    <xf numFmtId="2" fontId="3" fillId="16" borderId="19" xfId="0" applyNumberFormat="1" applyFont="1" applyFill="1" applyBorder="1" applyAlignment="1" applyProtection="1">
      <alignment horizontal="center"/>
      <protection/>
    </xf>
    <xf numFmtId="164" fontId="0" fillId="16" borderId="20" xfId="0" applyNumberFormat="1" applyFill="1" applyBorder="1" applyAlignment="1" applyProtection="1">
      <alignment horizontal="center"/>
      <protection/>
    </xf>
    <xf numFmtId="0" fontId="3" fillId="16" borderId="21" xfId="0" applyFont="1" applyFill="1" applyBorder="1" applyAlignment="1" applyProtection="1">
      <alignment horizontal="center"/>
      <protection/>
    </xf>
    <xf numFmtId="0" fontId="1" fillId="16" borderId="22" xfId="0" applyFont="1" applyFill="1" applyBorder="1" applyAlignment="1" applyProtection="1">
      <alignment horizontal="center" vertical="center"/>
      <protection/>
    </xf>
    <xf numFmtId="1" fontId="1" fillId="16" borderId="22" xfId="0" applyNumberFormat="1" applyFont="1" applyFill="1" applyBorder="1" applyAlignment="1" applyProtection="1">
      <alignment horizontal="center" vertical="center"/>
      <protection/>
    </xf>
    <xf numFmtId="0" fontId="13" fillId="16" borderId="22" xfId="0" applyFont="1" applyFill="1" applyBorder="1" applyAlignment="1" applyProtection="1">
      <alignment horizontal="center" vertical="center"/>
      <protection/>
    </xf>
    <xf numFmtId="164" fontId="0" fillId="16" borderId="23" xfId="0" applyNumberFormat="1" applyFill="1" applyBorder="1" applyAlignment="1" applyProtection="1">
      <alignment horizontal="center"/>
      <protection/>
    </xf>
    <xf numFmtId="0" fontId="14" fillId="0" borderId="11" xfId="0" applyFont="1" applyFill="1" applyBorder="1" applyAlignment="1" applyProtection="1">
      <alignment horizontal="center"/>
      <protection/>
    </xf>
    <xf numFmtId="0" fontId="1" fillId="0" borderId="11" xfId="0" applyFont="1" applyBorder="1" applyAlignment="1" applyProtection="1">
      <alignment horizontal="center" vertical="center"/>
      <protection/>
    </xf>
    <xf numFmtId="1" fontId="1" fillId="0" borderId="11" xfId="0" applyNumberFormat="1" applyFont="1" applyFill="1" applyBorder="1" applyAlignment="1" applyProtection="1">
      <alignment horizontal="center" vertical="center"/>
      <protection/>
    </xf>
    <xf numFmtId="164" fontId="0" fillId="0" borderId="11" xfId="0" applyNumberFormat="1" applyBorder="1" applyAlignment="1" applyProtection="1">
      <alignment horizontal="center"/>
      <protection/>
    </xf>
    <xf numFmtId="0" fontId="14" fillId="0" borderId="14" xfId="0" applyFont="1" applyFill="1" applyBorder="1" applyAlignment="1" applyProtection="1">
      <alignment horizontal="center"/>
      <protection/>
    </xf>
    <xf numFmtId="0" fontId="1" fillId="0" borderId="13" xfId="0" applyFont="1" applyBorder="1" applyAlignment="1" applyProtection="1">
      <alignment horizontal="center" vertical="center"/>
      <protection/>
    </xf>
    <xf numFmtId="1" fontId="1" fillId="0" borderId="13" xfId="0" applyNumberFormat="1" applyFont="1" applyFill="1" applyBorder="1" applyAlignment="1" applyProtection="1">
      <alignment horizontal="center" vertical="center"/>
      <protection/>
    </xf>
    <xf numFmtId="164" fontId="0" fillId="0" borderId="13" xfId="0" applyNumberFormat="1" applyBorder="1" applyAlignment="1" applyProtection="1">
      <alignment horizontal="center"/>
      <protection/>
    </xf>
    <xf numFmtId="0" fontId="1" fillId="16" borderId="19" xfId="0" applyFont="1" applyFill="1" applyBorder="1" applyAlignment="1" applyProtection="1">
      <alignment horizontal="center" vertical="center" wrapText="1"/>
      <protection/>
    </xf>
    <xf numFmtId="0" fontId="1" fillId="16" borderId="22" xfId="0" applyFont="1" applyFill="1" applyBorder="1" applyAlignment="1" applyProtection="1">
      <alignment horizontal="center" vertical="center" wrapText="1"/>
      <protection/>
    </xf>
    <xf numFmtId="0" fontId="8" fillId="16" borderId="22" xfId="0" applyFont="1" applyFill="1" applyBorder="1" applyAlignment="1" applyProtection="1">
      <alignment horizontal="center" vertical="center"/>
      <protection/>
    </xf>
    <xf numFmtId="1" fontId="8" fillId="16" borderId="22" xfId="0" applyNumberFormat="1" applyFont="1" applyFill="1" applyBorder="1" applyAlignment="1" applyProtection="1">
      <alignment horizontal="center" vertical="center"/>
      <protection/>
    </xf>
    <xf numFmtId="2" fontId="0" fillId="24" borderId="14" xfId="0" applyNumberFormat="1" applyFont="1" applyFill="1" applyBorder="1" applyAlignment="1" applyProtection="1">
      <alignment horizontal="center"/>
      <protection locked="0"/>
    </xf>
    <xf numFmtId="0" fontId="4" fillId="4" borderId="16" xfId="0" applyFont="1" applyFill="1" applyBorder="1" applyAlignment="1">
      <alignment horizontal="center"/>
    </xf>
    <xf numFmtId="0" fontId="4" fillId="4" borderId="12" xfId="0" applyFont="1" applyFill="1" applyBorder="1" applyAlignment="1">
      <alignment horizontal="center"/>
    </xf>
    <xf numFmtId="0" fontId="4" fillId="4" borderId="30" xfId="0" applyFont="1" applyFill="1" applyBorder="1" applyAlignment="1">
      <alignment horizontal="center"/>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 fillId="16" borderId="16" xfId="0" applyFont="1" applyFill="1" applyBorder="1" applyAlignment="1">
      <alignment horizontal="center"/>
    </xf>
    <xf numFmtId="0" fontId="3" fillId="16" borderId="12" xfId="0" applyFont="1" applyFill="1" applyBorder="1" applyAlignment="1">
      <alignment horizontal="center"/>
    </xf>
    <xf numFmtId="0" fontId="1" fillId="0" borderId="14" xfId="0" applyFont="1" applyBorder="1" applyAlignment="1" applyProtection="1">
      <alignment vertical="center" wrapText="1"/>
      <protection/>
    </xf>
    <xf numFmtId="0" fontId="1" fillId="0" borderId="11" xfId="0" applyFont="1" applyBorder="1" applyAlignment="1" applyProtection="1">
      <alignment horizontal="left" vertical="center" wrapText="1"/>
      <protection/>
    </xf>
    <xf numFmtId="0" fontId="1" fillId="0" borderId="13" xfId="0" applyFont="1" applyBorder="1" applyAlignment="1" applyProtection="1">
      <alignment horizontal="left" vertical="center" wrapText="1"/>
      <protection/>
    </xf>
    <xf numFmtId="2" fontId="0" fillId="24" borderId="14" xfId="0" applyNumberFormat="1" applyFill="1" applyBorder="1" applyAlignment="1" applyProtection="1">
      <alignment horizontal="center" vertical="center"/>
      <protection locked="0"/>
    </xf>
    <xf numFmtId="2" fontId="0" fillId="16" borderId="33" xfId="0" applyNumberFormat="1" applyFill="1" applyBorder="1" applyAlignment="1" applyProtection="1">
      <alignment horizontal="center" vertical="center"/>
      <protection/>
    </xf>
    <xf numFmtId="2" fontId="0" fillId="16" borderId="34" xfId="0" applyNumberFormat="1" applyFill="1" applyBorder="1" applyAlignment="1" applyProtection="1">
      <alignment horizontal="center" vertical="center"/>
      <protection/>
    </xf>
    <xf numFmtId="2" fontId="0" fillId="16" borderId="35" xfId="0" applyNumberFormat="1" applyFill="1" applyBorder="1" applyAlignment="1" applyProtection="1">
      <alignment horizontal="center" vertical="center"/>
      <protection/>
    </xf>
    <xf numFmtId="2" fontId="0" fillId="16" borderId="36" xfId="0" applyNumberFormat="1" applyFill="1" applyBorder="1" applyAlignment="1" applyProtection="1">
      <alignment horizontal="center" vertical="center"/>
      <protection/>
    </xf>
    <xf numFmtId="2" fontId="0" fillId="24" borderId="31" xfId="0" applyNumberFormat="1" applyFill="1" applyBorder="1" applyAlignment="1" applyProtection="1">
      <alignment horizontal="center" vertical="center"/>
      <protection locked="0"/>
    </xf>
    <xf numFmtId="2" fontId="0" fillId="24" borderId="32" xfId="0" applyNumberFormat="1" applyFill="1" applyBorder="1" applyAlignment="1" applyProtection="1">
      <alignment horizontal="center" vertical="center"/>
      <protection locked="0"/>
    </xf>
    <xf numFmtId="2" fontId="0" fillId="24" borderId="31" xfId="0" applyNumberFormat="1" applyFont="1" applyFill="1" applyBorder="1" applyAlignment="1" applyProtection="1">
      <alignment horizontal="center" vertical="center"/>
      <protection locked="0"/>
    </xf>
    <xf numFmtId="2" fontId="0" fillId="24" borderId="32" xfId="0" applyNumberFormat="1" applyFont="1" applyFill="1" applyBorder="1" applyAlignment="1" applyProtection="1">
      <alignment horizontal="center" vertical="center"/>
      <protection locked="0"/>
    </xf>
    <xf numFmtId="0" fontId="1" fillId="0" borderId="31" xfId="0" applyFont="1" applyBorder="1" applyAlignment="1">
      <alignment horizontal="left" vertical="center"/>
    </xf>
    <xf numFmtId="0" fontId="1" fillId="0" borderId="14" xfId="0" applyFont="1" applyBorder="1" applyAlignment="1">
      <alignment horizontal="left" vertical="center"/>
    </xf>
    <xf numFmtId="0" fontId="1" fillId="0" borderId="32" xfId="0" applyFont="1" applyBorder="1" applyAlignment="1">
      <alignment horizontal="left" vertical="center"/>
    </xf>
    <xf numFmtId="0" fontId="4" fillId="8" borderId="37" xfId="0" applyFont="1" applyFill="1" applyBorder="1" applyAlignment="1">
      <alignment horizontal="center"/>
    </xf>
    <xf numFmtId="0" fontId="4" fillId="8" borderId="38" xfId="0" applyFont="1" applyFill="1" applyBorder="1" applyAlignment="1">
      <alignment horizontal="center"/>
    </xf>
    <xf numFmtId="0" fontId="4" fillId="8" borderId="39" xfId="0" applyFont="1" applyFill="1" applyBorder="1" applyAlignment="1">
      <alignment horizontal="center"/>
    </xf>
    <xf numFmtId="0" fontId="0" fillId="16" borderId="40" xfId="0" applyFill="1" applyBorder="1" applyAlignment="1">
      <alignment horizontal="center"/>
    </xf>
    <xf numFmtId="0" fontId="0" fillId="16" borderId="41" xfId="0" applyFill="1" applyBorder="1" applyAlignment="1">
      <alignment horizontal="center"/>
    </xf>
    <xf numFmtId="0" fontId="3" fillId="8" borderId="24" xfId="0" applyFont="1" applyFill="1" applyBorder="1" applyAlignment="1">
      <alignment horizontal="justify" wrapText="1"/>
    </xf>
    <xf numFmtId="0" fontId="3" fillId="8" borderId="40" xfId="0" applyFont="1" applyFill="1" applyBorder="1" applyAlignment="1">
      <alignment horizontal="justify" wrapText="1"/>
    </xf>
    <xf numFmtId="0" fontId="3" fillId="8" borderId="41" xfId="0" applyFont="1" applyFill="1" applyBorder="1" applyAlignment="1">
      <alignment horizontal="justify" wrapText="1"/>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1" xfId="0" applyFont="1" applyFill="1" applyBorder="1" applyAlignment="1">
      <alignment vertical="center"/>
    </xf>
    <xf numFmtId="0" fontId="1" fillId="0" borderId="32" xfId="0" applyFont="1" applyFill="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zoomScale="90" zoomScaleNormal="90" zoomScalePageLayoutView="0" workbookViewId="0" topLeftCell="A1">
      <selection activeCell="C5" sqref="C5"/>
    </sheetView>
  </sheetViews>
  <sheetFormatPr defaultColWidth="9.140625" defaultRowHeight="12.75"/>
  <cols>
    <col min="1" max="1" width="8.28125" style="0" customWidth="1"/>
    <col min="2" max="2" width="51.421875" style="0" customWidth="1"/>
    <col min="3" max="3" width="46.7109375" style="0" bestFit="1" customWidth="1"/>
    <col min="4" max="4" width="14.28125" style="0" customWidth="1"/>
    <col min="5" max="5" width="28.00390625" style="0" customWidth="1"/>
    <col min="6" max="6" width="24.8515625" style="0" customWidth="1"/>
    <col min="7" max="7" width="16.421875" style="0" customWidth="1"/>
    <col min="9" max="9" width="11.28125" style="0" hidden="1" customWidth="1"/>
    <col min="10" max="10" width="9.140625" style="0" hidden="1" customWidth="1"/>
  </cols>
  <sheetData>
    <row r="1" spans="1:7" ht="21" thickBot="1">
      <c r="A1" s="106" t="s">
        <v>13</v>
      </c>
      <c r="B1" s="107"/>
      <c r="C1" s="107"/>
      <c r="D1" s="107"/>
      <c r="E1" s="107"/>
      <c r="F1" s="107"/>
      <c r="G1" s="108"/>
    </row>
    <row r="2" spans="1:2" ht="12.75">
      <c r="A2" s="3"/>
      <c r="B2" s="3"/>
    </row>
    <row r="3" spans="1:7" ht="106.5" customHeight="1">
      <c r="A3" s="111" t="s">
        <v>34</v>
      </c>
      <c r="B3" s="112"/>
      <c r="C3" s="112"/>
      <c r="D3" s="112"/>
      <c r="E3" s="112"/>
      <c r="F3" s="112"/>
      <c r="G3" s="113"/>
    </row>
    <row r="4" spans="1:2" ht="13.5" thickBot="1">
      <c r="A4" s="3"/>
      <c r="B4" s="3"/>
    </row>
    <row r="5" spans="1:7" ht="13.5" thickBot="1">
      <c r="A5" s="6" t="s">
        <v>17</v>
      </c>
      <c r="B5" s="38"/>
      <c r="C5" s="39"/>
      <c r="D5" s="109"/>
      <c r="E5" s="109"/>
      <c r="F5" s="109"/>
      <c r="G5" s="110"/>
    </row>
    <row r="6" ht="13.5" thickBot="1"/>
    <row r="7" spans="1:9" ht="45" customHeight="1" thickBot="1">
      <c r="A7" s="17" t="s">
        <v>10</v>
      </c>
      <c r="B7" s="5" t="s">
        <v>0</v>
      </c>
      <c r="C7" s="5" t="s">
        <v>1</v>
      </c>
      <c r="D7" s="18" t="s">
        <v>9</v>
      </c>
      <c r="E7" s="18" t="s">
        <v>15</v>
      </c>
      <c r="F7" s="18" t="s">
        <v>14</v>
      </c>
      <c r="G7" s="19" t="s">
        <v>18</v>
      </c>
      <c r="I7" s="35" t="s">
        <v>19</v>
      </c>
    </row>
    <row r="8" spans="1:7" ht="14.25" thickBot="1">
      <c r="A8" s="46" t="str">
        <f>IF(F8&gt;0,"SI","NO")</f>
        <v>NO</v>
      </c>
      <c r="B8" s="114" t="s">
        <v>11</v>
      </c>
      <c r="C8" s="12" t="s">
        <v>2</v>
      </c>
      <c r="D8" s="4">
        <v>8</v>
      </c>
      <c r="E8" s="99"/>
      <c r="F8" s="31"/>
      <c r="G8" s="10">
        <f>IF(E8=0,0,(D8*F8)/$E$8)</f>
        <v>0</v>
      </c>
    </row>
    <row r="9" spans="1:7" ht="14.25" thickBot="1">
      <c r="A9" s="47" t="str">
        <f>IF(F9&gt;0,"SI","NO")</f>
        <v>NO</v>
      </c>
      <c r="B9" s="115"/>
      <c r="C9" s="1" t="s">
        <v>3</v>
      </c>
      <c r="D9" s="2">
        <v>12</v>
      </c>
      <c r="E9" s="94"/>
      <c r="F9" s="32"/>
      <c r="G9" s="10">
        <f>IF(E8=0,0,(D9*F9)/$E$8)</f>
        <v>0</v>
      </c>
    </row>
    <row r="10" spans="1:9" ht="13.5">
      <c r="A10" s="20"/>
      <c r="B10" s="21"/>
      <c r="C10" s="22"/>
      <c r="D10" s="22"/>
      <c r="E10" s="29"/>
      <c r="F10" s="29">
        <f>F8+F9</f>
        <v>0</v>
      </c>
      <c r="G10" s="23"/>
      <c r="I10" s="57"/>
    </row>
    <row r="11" spans="1:9" ht="14.25" thickBot="1">
      <c r="A11" s="24"/>
      <c r="B11" s="25"/>
      <c r="C11" s="25"/>
      <c r="D11" s="25"/>
      <c r="E11" s="45" t="str">
        <f>IF(F10&gt;C5,"SUR maggiore della SUL!","Ok")</f>
        <v>Ok</v>
      </c>
      <c r="F11" s="45" t="str">
        <f>IF(OR(F8&gt;E8,F9&gt;E8),"SUR &gt; della SUMI!","Ok")</f>
        <v>Ok</v>
      </c>
      <c r="G11" s="26"/>
      <c r="I11" s="58"/>
    </row>
    <row r="12" spans="1:9" ht="14.25" thickBot="1">
      <c r="A12" s="46" t="str">
        <f>IF(F12&gt;0,"SI","NO")</f>
        <v>NO</v>
      </c>
      <c r="B12" s="87" t="s">
        <v>41</v>
      </c>
      <c r="C12" s="12" t="s">
        <v>2</v>
      </c>
      <c r="D12" s="4">
        <v>4</v>
      </c>
      <c r="E12" s="99"/>
      <c r="F12" s="31"/>
      <c r="G12" s="10">
        <f>IF(E12=0,0,(D12*F12)/$E$12)</f>
        <v>0</v>
      </c>
      <c r="I12" s="58"/>
    </row>
    <row r="13" spans="1:9" ht="14.25" thickBot="1">
      <c r="A13" s="48" t="str">
        <f>IF(F13&gt;0,"SI","NO")</f>
        <v>NO</v>
      </c>
      <c r="B13" s="88"/>
      <c r="C13" s="11" t="s">
        <v>3</v>
      </c>
      <c r="D13" s="7">
        <v>6</v>
      </c>
      <c r="E13" s="100"/>
      <c r="F13" s="34"/>
      <c r="G13" s="10">
        <f>IF(E12=0,0,(D13*F13)/$E$12)</f>
        <v>0</v>
      </c>
      <c r="I13" s="58"/>
    </row>
    <row r="14" spans="1:9" ht="13.5">
      <c r="A14" s="20"/>
      <c r="B14" s="21"/>
      <c r="C14" s="22"/>
      <c r="D14" s="22"/>
      <c r="E14" s="29"/>
      <c r="F14" s="29">
        <f>F12+F13</f>
        <v>0</v>
      </c>
      <c r="G14" s="23"/>
      <c r="I14" s="57"/>
    </row>
    <row r="15" spans="1:9" ht="14.25" thickBot="1">
      <c r="A15" s="24"/>
      <c r="B15" s="40"/>
      <c r="C15" s="25"/>
      <c r="D15" s="25"/>
      <c r="E15" s="45" t="str">
        <f>IF(F14&gt;C9,"SUR maggiore della SUL!","Ok")</f>
        <v>Ok</v>
      </c>
      <c r="F15" s="45" t="str">
        <f>IF(OR(F12&gt;E12,F13&gt;E12),"SUR &gt; della SUMI!","Ok")</f>
        <v>Ok</v>
      </c>
      <c r="G15" s="26"/>
      <c r="I15" s="57"/>
    </row>
    <row r="16" spans="1:9" ht="14.25" thickBot="1">
      <c r="A16" s="49" t="str">
        <f>IF(F16&gt;0,"SI","NO")</f>
        <v>NO</v>
      </c>
      <c r="B16" s="44" t="s">
        <v>20</v>
      </c>
      <c r="C16" s="13" t="s">
        <v>6</v>
      </c>
      <c r="D16" s="7">
        <v>5</v>
      </c>
      <c r="E16" s="83"/>
      <c r="F16" s="83"/>
      <c r="G16" s="10">
        <f>IF(E16=0,0,(D16*F16)/$E$16)</f>
        <v>0</v>
      </c>
      <c r="I16" s="57"/>
    </row>
    <row r="17" spans="1:9" ht="13.5">
      <c r="A17" s="20"/>
      <c r="B17" s="21"/>
      <c r="C17" s="22"/>
      <c r="D17" s="22"/>
      <c r="E17" s="29"/>
      <c r="F17" s="29">
        <f>F16</f>
        <v>0</v>
      </c>
      <c r="G17" s="23"/>
      <c r="I17" s="57"/>
    </row>
    <row r="18" spans="1:7" ht="14.25" thickBot="1">
      <c r="A18" s="24"/>
      <c r="B18" s="25"/>
      <c r="C18" s="25"/>
      <c r="D18" s="25"/>
      <c r="E18" s="45" t="str">
        <f>IF(F14&gt;C5,"SUR maggiore della SUL!","Ok")</f>
        <v>Ok</v>
      </c>
      <c r="F18" s="45" t="str">
        <f>IF(F16&gt;E16,"SUR &gt; della SUMI!","Ok")</f>
        <v>Ok</v>
      </c>
      <c r="G18" s="26"/>
    </row>
    <row r="19" spans="1:7" ht="13.5">
      <c r="A19" s="50" t="str">
        <f>IF(F19&gt;0,"SI","NO")</f>
        <v>NO</v>
      </c>
      <c r="B19" s="114" t="s">
        <v>21</v>
      </c>
      <c r="C19" s="12" t="s">
        <v>4</v>
      </c>
      <c r="D19" s="4">
        <v>3</v>
      </c>
      <c r="E19" s="101"/>
      <c r="F19" s="31"/>
      <c r="G19" s="10">
        <f>IF(E19=0,0,(D19*F19)/$E$19)</f>
        <v>0</v>
      </c>
    </row>
    <row r="20" spans="1:7" ht="14.25" thickBot="1">
      <c r="A20" s="51" t="str">
        <f>IF(F20&gt;0,"SI","NO")</f>
        <v>NO</v>
      </c>
      <c r="B20" s="115"/>
      <c r="C20" s="11" t="s">
        <v>5</v>
      </c>
      <c r="D20" s="7">
        <v>5</v>
      </c>
      <c r="E20" s="102"/>
      <c r="F20" s="34"/>
      <c r="G20" s="10">
        <f>IF(E19=0,0,(D20*F20)/$E$19)</f>
        <v>0</v>
      </c>
    </row>
    <row r="21" spans="1:9" ht="13.5">
      <c r="A21" s="20"/>
      <c r="B21" s="21"/>
      <c r="C21" s="22"/>
      <c r="D21" s="22"/>
      <c r="E21" s="29"/>
      <c r="F21" s="29">
        <f>F19+F20</f>
        <v>0</v>
      </c>
      <c r="G21" s="23"/>
      <c r="I21" s="57"/>
    </row>
    <row r="22" spans="1:9" ht="14.25" thickBot="1">
      <c r="A22" s="24"/>
      <c r="B22" s="25"/>
      <c r="C22" s="25"/>
      <c r="D22" s="25"/>
      <c r="E22" s="45" t="str">
        <f>IF(F21&gt;C5,"SUR maggiore della SUL!","Ok")</f>
        <v>Ok</v>
      </c>
      <c r="F22" s="45" t="str">
        <f>IF(OR(F19&gt;E19,F20&gt;E19),"SUR &gt;della SUMI!","Ok")</f>
        <v>Ok</v>
      </c>
      <c r="G22" s="26"/>
      <c r="I22" s="58"/>
    </row>
    <row r="23" spans="1:9" ht="13.5">
      <c r="A23" s="50" t="str">
        <f>IF(F23&gt;0,"SI","NO")</f>
        <v>NO</v>
      </c>
      <c r="B23" s="116" t="s">
        <v>22</v>
      </c>
      <c r="C23" s="12" t="s">
        <v>7</v>
      </c>
      <c r="D23" s="4">
        <v>7</v>
      </c>
      <c r="E23" s="99"/>
      <c r="F23" s="31"/>
      <c r="G23" s="10">
        <f>IF(E23=0,0,(D23*F23)/$E$23)</f>
        <v>0</v>
      </c>
      <c r="I23" s="58"/>
    </row>
    <row r="24" spans="1:9" ht="14.25" thickBot="1">
      <c r="A24" s="51" t="str">
        <f>IF(F24&gt;0,"SI","NO")</f>
        <v>NO</v>
      </c>
      <c r="B24" s="117"/>
      <c r="C24" s="11" t="s">
        <v>8</v>
      </c>
      <c r="D24" s="7">
        <v>10</v>
      </c>
      <c r="E24" s="100"/>
      <c r="F24" s="34"/>
      <c r="G24" s="10">
        <f>IF(E23=0,0,(D24*F24)/$E$23)</f>
        <v>0</v>
      </c>
      <c r="I24" s="58"/>
    </row>
    <row r="25" spans="1:9" ht="13.5">
      <c r="A25" s="20"/>
      <c r="B25" s="21"/>
      <c r="C25" s="22"/>
      <c r="D25" s="22"/>
      <c r="E25" s="29"/>
      <c r="F25" s="29">
        <f>F23+F24</f>
        <v>0</v>
      </c>
      <c r="G25" s="23"/>
      <c r="I25" s="57"/>
    </row>
    <row r="26" spans="1:7" ht="14.25" thickBot="1">
      <c r="A26" s="24"/>
      <c r="B26" s="25"/>
      <c r="C26" s="25"/>
      <c r="D26" s="25"/>
      <c r="E26" s="45" t="str">
        <f>IF(F25&gt;C5,"SUL maggiore della SUL!","Ok")</f>
        <v>Ok</v>
      </c>
      <c r="F26" s="45" t="str">
        <f>IF(OR(F23&gt;E23,F24&gt;E23),"SUR &gt; della SUMI!","Ok")</f>
        <v>Ok</v>
      </c>
      <c r="G26" s="26"/>
    </row>
    <row r="27" spans="1:7" ht="14.25" thickBot="1">
      <c r="A27" s="52" t="str">
        <f>IF(F27&gt;0,"SI","NO")</f>
        <v>NO</v>
      </c>
      <c r="B27" s="44" t="s">
        <v>23</v>
      </c>
      <c r="C27" s="13" t="s">
        <v>6</v>
      </c>
      <c r="D27" s="14">
        <v>5</v>
      </c>
      <c r="E27" s="33"/>
      <c r="F27" s="33"/>
      <c r="G27" s="15">
        <f>IF(E27=0,0,(D27*F27)/E27)</f>
        <v>0</v>
      </c>
    </row>
    <row r="28" spans="1:9" ht="13.5">
      <c r="A28" s="27"/>
      <c r="B28" s="21"/>
      <c r="C28" s="22"/>
      <c r="D28" s="22"/>
      <c r="E28" s="29"/>
      <c r="F28" s="29">
        <f>F27</f>
        <v>0</v>
      </c>
      <c r="G28" s="23"/>
      <c r="I28" s="57"/>
    </row>
    <row r="29" spans="1:7" ht="14.25" thickBot="1">
      <c r="A29" s="28"/>
      <c r="B29" s="25"/>
      <c r="C29" s="25"/>
      <c r="D29" s="25"/>
      <c r="E29" s="45" t="str">
        <f>IF(F28&gt;C5,"SUR maggiore della SUL!","Ok")</f>
        <v>Ok</v>
      </c>
      <c r="F29" s="45" t="str">
        <f>IF(F27&gt;E27,"SUR &gt; della SUMI","Ok")</f>
        <v>Ok</v>
      </c>
      <c r="G29" s="26"/>
    </row>
    <row r="30" spans="1:7" ht="13.5">
      <c r="A30" s="50" t="str">
        <f>IF(F30&gt;0,"SI","NO")</f>
        <v>NO</v>
      </c>
      <c r="B30" s="103" t="s">
        <v>24</v>
      </c>
      <c r="C30" s="12" t="s">
        <v>25</v>
      </c>
      <c r="D30" s="4">
        <v>3</v>
      </c>
      <c r="E30" s="99"/>
      <c r="F30" s="31"/>
      <c r="G30" s="10">
        <f>IF(E30=0,0,(D30*F30)/E30)</f>
        <v>0</v>
      </c>
    </row>
    <row r="31" spans="1:7" ht="13.5">
      <c r="A31" s="53" t="str">
        <f>IF(F31&gt;0,"SI","NO")</f>
        <v>NO</v>
      </c>
      <c r="B31" s="104"/>
      <c r="C31" s="1" t="s">
        <v>26</v>
      </c>
      <c r="D31" s="2">
        <v>5</v>
      </c>
      <c r="E31" s="94"/>
      <c r="F31" s="32"/>
      <c r="G31" s="8">
        <f>IF(E30=0,0,(D31*F31)/E30)</f>
        <v>0</v>
      </c>
    </row>
    <row r="32" spans="1:7" ht="14.25" thickBot="1">
      <c r="A32" s="51" t="str">
        <f>IF(F32&gt;0,"SI","NO")</f>
        <v>NO</v>
      </c>
      <c r="B32" s="105"/>
      <c r="C32" s="11" t="s">
        <v>27</v>
      </c>
      <c r="D32" s="7">
        <v>6</v>
      </c>
      <c r="E32" s="100"/>
      <c r="F32" s="34"/>
      <c r="G32" s="9">
        <f>IF(E30=0,0,(D32*F32)/E30)</f>
        <v>0</v>
      </c>
    </row>
    <row r="33" spans="1:9" ht="13.5">
      <c r="A33" s="27"/>
      <c r="B33" s="21"/>
      <c r="C33" s="22"/>
      <c r="D33" s="22"/>
      <c r="E33" s="29"/>
      <c r="F33" s="29">
        <f>F30+F31+F32</f>
        <v>0</v>
      </c>
      <c r="G33" s="23"/>
      <c r="I33" s="37">
        <f>IF(E30=0,0,(F33/E30))</f>
        <v>0</v>
      </c>
    </row>
    <row r="34" spans="1:7" ht="14.25" thickBot="1">
      <c r="A34" s="28"/>
      <c r="B34" s="25"/>
      <c r="C34" s="25"/>
      <c r="D34" s="25"/>
      <c r="E34" s="45" t="str">
        <f>IF(F33&gt;C5,"SUR maggiore della SUL!","Ok")</f>
        <v>Ok</v>
      </c>
      <c r="F34" s="45" t="str">
        <f>IF(F30&gt;E30,"SUR &gt; della SUMI!","Ok")</f>
        <v>Ok</v>
      </c>
      <c r="G34" s="26"/>
    </row>
    <row r="35" spans="1:7" ht="14.25" thickBot="1">
      <c r="A35" s="54" t="str">
        <f>IF(F35&gt;0,"SI","NO")</f>
        <v>NO</v>
      </c>
      <c r="B35" s="103" t="s">
        <v>28</v>
      </c>
      <c r="C35" s="12" t="s">
        <v>32</v>
      </c>
      <c r="D35" s="4">
        <v>5</v>
      </c>
      <c r="E35" s="99"/>
      <c r="F35" s="31"/>
      <c r="G35" s="10">
        <f>IF(E35=0,0,(D35*F35)/$E$35)</f>
        <v>0</v>
      </c>
    </row>
    <row r="36" spans="1:7" ht="14.25" thickBot="1">
      <c r="A36" s="55" t="str">
        <f>IF(F36&gt;0,"SI","NO")</f>
        <v>NO</v>
      </c>
      <c r="B36" s="104"/>
      <c r="C36" s="1" t="s">
        <v>37</v>
      </c>
      <c r="D36" s="2">
        <v>7</v>
      </c>
      <c r="E36" s="94"/>
      <c r="F36" s="32"/>
      <c r="G36" s="10">
        <f>IF(E35=0,0,(D36*F36)/$E$35)</f>
        <v>0</v>
      </c>
    </row>
    <row r="37" spans="1:7" ht="30.75" customHeight="1" thickBot="1">
      <c r="A37" s="56" t="str">
        <f>IF(F37&gt;0,"SI","NO")</f>
        <v>NO</v>
      </c>
      <c r="B37" s="105"/>
      <c r="C37" s="59" t="s">
        <v>38</v>
      </c>
      <c r="D37" s="7">
        <v>9</v>
      </c>
      <c r="E37" s="100"/>
      <c r="F37" s="41"/>
      <c r="G37" s="42">
        <f>IF(E35=0,0,(D37*F37)/$E$35)</f>
        <v>0</v>
      </c>
    </row>
    <row r="38" spans="1:9" ht="13.5">
      <c r="A38" s="20"/>
      <c r="B38" s="21"/>
      <c r="C38" s="22"/>
      <c r="D38" s="22"/>
      <c r="E38" s="29"/>
      <c r="F38" s="29">
        <f>F35+F36+F37</f>
        <v>0</v>
      </c>
      <c r="G38" s="23"/>
      <c r="I38" s="57"/>
    </row>
    <row r="39" spans="1:7" ht="14.25" thickBot="1">
      <c r="A39" s="24"/>
      <c r="B39" s="25"/>
      <c r="C39" s="25"/>
      <c r="D39" s="25"/>
      <c r="E39" s="45" t="str">
        <f>IF(F38&gt;C5,"SUL maggiore della SUL!","Ok")</f>
        <v>Ok</v>
      </c>
      <c r="F39" s="45" t="str">
        <f>IF(OR(F35&gt;E35,F36&gt;E35,F37&gt;E35),"SUR &gt; della SUMI!","Ok")</f>
        <v>Ok</v>
      </c>
      <c r="G39" s="26"/>
    </row>
    <row r="40" spans="1:7" ht="14.25" thickBot="1">
      <c r="A40" s="52" t="str">
        <f>IF(F40&gt;0,"SI","NO")</f>
        <v>NO</v>
      </c>
      <c r="B40" s="44" t="s">
        <v>29</v>
      </c>
      <c r="C40" s="13" t="s">
        <v>6</v>
      </c>
      <c r="D40" s="7">
        <v>3</v>
      </c>
      <c r="E40" s="33"/>
      <c r="F40" s="33"/>
      <c r="G40" s="15">
        <f>IF(E40=0,0,(D40*F40)/E40)</f>
        <v>0</v>
      </c>
    </row>
    <row r="41" spans="1:9" ht="13.5">
      <c r="A41" s="27"/>
      <c r="B41" s="21"/>
      <c r="C41" s="22"/>
      <c r="D41" s="22"/>
      <c r="E41" s="29"/>
      <c r="F41" s="29">
        <f>F40</f>
        <v>0</v>
      </c>
      <c r="G41" s="23"/>
      <c r="I41" s="37">
        <f>IF(E40=0,0,(F41/E40))</f>
        <v>0</v>
      </c>
    </row>
    <row r="42" spans="1:9" ht="14.25" thickBot="1">
      <c r="A42" s="28"/>
      <c r="B42" s="25"/>
      <c r="C42" s="25"/>
      <c r="D42" s="25"/>
      <c r="E42" s="45" t="str">
        <f>IF(F41&gt;C5,"SUR maggiore della SUL!","Ok")</f>
        <v>Ok</v>
      </c>
      <c r="F42" s="45" t="str">
        <f>IF(F40&gt;E40,"SUR &gt; della SUMI!","Ok")</f>
        <v>Ok</v>
      </c>
      <c r="G42" s="26"/>
      <c r="I42" s="58"/>
    </row>
    <row r="43" spans="1:7" ht="14.25" thickBot="1">
      <c r="A43" s="52" t="str">
        <f>IF(F43&gt;0,"SI","NO")</f>
        <v>NO</v>
      </c>
      <c r="B43" s="44" t="s">
        <v>12</v>
      </c>
      <c r="C43" s="13" t="s">
        <v>6</v>
      </c>
      <c r="D43" s="14">
        <v>1</v>
      </c>
      <c r="E43" s="33"/>
      <c r="F43" s="33"/>
      <c r="G43" s="15">
        <f>IF(E43=0,0,(D43*F43)/E43)</f>
        <v>0</v>
      </c>
    </row>
    <row r="44" spans="1:9" ht="13.5">
      <c r="A44" s="27"/>
      <c r="B44" s="21"/>
      <c r="C44" s="22"/>
      <c r="D44" s="22"/>
      <c r="E44" s="29"/>
      <c r="F44" s="29">
        <f>F43</f>
        <v>0</v>
      </c>
      <c r="G44" s="23"/>
      <c r="I44" s="36"/>
    </row>
    <row r="45" spans="1:7" ht="14.25" thickBot="1">
      <c r="A45" s="28"/>
      <c r="B45" s="25"/>
      <c r="C45" s="25"/>
      <c r="D45" s="25"/>
      <c r="E45" s="45" t="str">
        <f>IF(F44&gt;C5,"SUR maggiore della SUL!","Ok")</f>
        <v>Ok</v>
      </c>
      <c r="F45" s="45" t="str">
        <f>IF(F43&gt;E43,"SUR &gt; della SUMI!","Ok")</f>
        <v>Ok</v>
      </c>
      <c r="G45" s="43"/>
    </row>
    <row r="46" spans="1:7" ht="13.5">
      <c r="A46" s="50" t="str">
        <f>IF(F46&gt;0,"SI","NO")</f>
        <v>NO</v>
      </c>
      <c r="B46" s="103" t="s">
        <v>30</v>
      </c>
      <c r="C46" s="11" t="s">
        <v>31</v>
      </c>
      <c r="D46" s="4">
        <v>5</v>
      </c>
      <c r="E46" s="99"/>
      <c r="F46" s="31"/>
      <c r="G46" s="8">
        <f>IF(E46=0,0,(D46*F46)/E46)</f>
        <v>0</v>
      </c>
    </row>
    <row r="47" spans="1:7" ht="14.25" thickBot="1">
      <c r="A47" s="51" t="str">
        <f>IF(F47&gt;0,"SI","NO")</f>
        <v>NO</v>
      </c>
      <c r="B47" s="104"/>
      <c r="C47" s="11" t="s">
        <v>33</v>
      </c>
      <c r="D47" s="7">
        <v>10</v>
      </c>
      <c r="E47" s="94"/>
      <c r="F47" s="34"/>
      <c r="G47" s="9">
        <f>IF(E46=0,0,(D47*F47)/E46)</f>
        <v>0</v>
      </c>
    </row>
    <row r="48" spans="1:9" ht="13.5">
      <c r="A48" s="60"/>
      <c r="B48" s="61"/>
      <c r="C48" s="61"/>
      <c r="D48" s="62"/>
      <c r="E48" s="63"/>
      <c r="F48" s="64">
        <f>F46+F47</f>
        <v>0</v>
      </c>
      <c r="G48" s="65"/>
      <c r="I48" s="37">
        <f>IF(E46=0,0,(F48/E46))</f>
        <v>0</v>
      </c>
    </row>
    <row r="49" spans="1:7" ht="14.25" thickBot="1">
      <c r="A49" s="66"/>
      <c r="B49" s="67"/>
      <c r="C49" s="67"/>
      <c r="D49" s="68"/>
      <c r="E49" s="69" t="str">
        <f>IF(F48&gt;C5,"SUR maggiore della SUL!","Ok")</f>
        <v>Ok</v>
      </c>
      <c r="F49" s="69" t="str">
        <f>IF(OR(F46&gt;E46,F47&gt;E46),"SUR &gt; della SUMI!","Ok")</f>
        <v>Ok</v>
      </c>
      <c r="G49" s="70"/>
    </row>
    <row r="50" spans="1:7" ht="13.5">
      <c r="A50" s="71" t="str">
        <f>IF(F50&gt;0,"SI","NO")</f>
        <v>NO</v>
      </c>
      <c r="B50" s="91" t="s">
        <v>36</v>
      </c>
      <c r="C50" s="72" t="s">
        <v>2</v>
      </c>
      <c r="D50" s="73">
        <v>4</v>
      </c>
      <c r="E50" s="94"/>
      <c r="F50" s="31"/>
      <c r="G50" s="74">
        <f>IF(E50=0,0,(D50*F50)/E50)</f>
        <v>0</v>
      </c>
    </row>
    <row r="51" spans="1:7" ht="14.25" thickBot="1">
      <c r="A51" s="75" t="str">
        <f>IF(F51&gt;0,"SI","NO")</f>
        <v>NO</v>
      </c>
      <c r="B51" s="91"/>
      <c r="C51" s="76" t="s">
        <v>3</v>
      </c>
      <c r="D51" s="77">
        <v>6</v>
      </c>
      <c r="E51" s="94"/>
      <c r="F51" s="34"/>
      <c r="G51" s="78">
        <f>IF(E50=0,0,(D51*F51)/E50)</f>
        <v>0</v>
      </c>
    </row>
    <row r="52" spans="1:9" ht="13.5">
      <c r="A52" s="60"/>
      <c r="B52" s="79"/>
      <c r="C52" s="61"/>
      <c r="D52" s="62"/>
      <c r="E52" s="63"/>
      <c r="F52" s="64">
        <f>F50+F51</f>
        <v>0</v>
      </c>
      <c r="G52" s="65"/>
      <c r="I52" s="37">
        <f>IF(E50=0,0,(F52/E50))</f>
        <v>0</v>
      </c>
    </row>
    <row r="53" spans="1:7" ht="14.25" thickBot="1">
      <c r="A53" s="66"/>
      <c r="B53" s="80"/>
      <c r="C53" s="67"/>
      <c r="D53" s="68"/>
      <c r="E53" s="69" t="str">
        <f>IF(F52&gt;C5,"SUR maggiore della SUL!","Ok")</f>
        <v>Ok</v>
      </c>
      <c r="F53" s="69" t="str">
        <f>IF(OR(F50&gt;E50,F51&gt;E50),"SUR &gt; della SUMI!","Ok")</f>
        <v>Ok</v>
      </c>
      <c r="G53" s="70"/>
    </row>
    <row r="54" spans="1:7" ht="13.5" customHeight="1">
      <c r="A54" s="71" t="str">
        <f>IF(G54&gt;0,"SI","NO")</f>
        <v>NO</v>
      </c>
      <c r="B54" s="92" t="s">
        <v>39</v>
      </c>
      <c r="C54" s="92"/>
      <c r="D54" s="73">
        <v>2</v>
      </c>
      <c r="E54" s="95"/>
      <c r="F54" s="96"/>
      <c r="G54" s="74">
        <f>MIN(I41,I48)*D54</f>
        <v>0</v>
      </c>
    </row>
    <row r="55" spans="1:7" ht="15.75" customHeight="1" thickBot="1">
      <c r="A55" s="71" t="str">
        <f>IF(F55&gt;0,"SI","NO")</f>
        <v>NO</v>
      </c>
      <c r="B55" s="93" t="s">
        <v>40</v>
      </c>
      <c r="C55" s="93"/>
      <c r="D55" s="77">
        <v>2</v>
      </c>
      <c r="E55" s="97"/>
      <c r="F55" s="98"/>
      <c r="G55" s="74">
        <f>MIN(I33,I52)*D55</f>
        <v>0</v>
      </c>
    </row>
    <row r="56" spans="1:9" ht="13.5">
      <c r="A56" s="60"/>
      <c r="B56" s="61"/>
      <c r="C56" s="61"/>
      <c r="D56" s="62"/>
      <c r="E56" s="64"/>
      <c r="F56" s="64"/>
      <c r="G56" s="65"/>
      <c r="I56" s="36"/>
    </row>
    <row r="57" spans="1:7" ht="14.25" thickBot="1">
      <c r="A57" s="66"/>
      <c r="B57" s="67"/>
      <c r="C57" s="67"/>
      <c r="D57" s="68"/>
      <c r="E57" s="81"/>
      <c r="F57" s="82"/>
      <c r="G57" s="70"/>
    </row>
    <row r="58" spans="1:7" ht="14.25" hidden="1" thickBot="1">
      <c r="A58" s="89" t="s">
        <v>16</v>
      </c>
      <c r="B58" s="90"/>
      <c r="C58" s="90"/>
      <c r="D58" s="90"/>
      <c r="E58" s="90"/>
      <c r="F58" s="90"/>
      <c r="G58" s="30">
        <f>SUM(G8:G57)</f>
        <v>0</v>
      </c>
    </row>
    <row r="59" spans="1:7" ht="21" thickBot="1">
      <c r="A59" s="84" t="s">
        <v>35</v>
      </c>
      <c r="B59" s="85"/>
      <c r="C59" s="85"/>
      <c r="D59" s="85"/>
      <c r="E59" s="86"/>
      <c r="F59" s="86"/>
      <c r="G59" s="16">
        <f>IF(G58&gt;50,50,G58)</f>
        <v>0</v>
      </c>
    </row>
  </sheetData>
  <sheetProtection password="BC51" sheet="1" objects="1" scenarios="1"/>
  <mergeCells count="24">
    <mergeCell ref="B46:B47"/>
    <mergeCell ref="E30:E32"/>
    <mergeCell ref="E46:E47"/>
    <mergeCell ref="A1:G1"/>
    <mergeCell ref="D5:G5"/>
    <mergeCell ref="A3:G3"/>
    <mergeCell ref="B35:B37"/>
    <mergeCell ref="B8:B9"/>
    <mergeCell ref="B19:B20"/>
    <mergeCell ref="B23:B24"/>
    <mergeCell ref="E35:E37"/>
    <mergeCell ref="E23:E24"/>
    <mergeCell ref="B30:B32"/>
    <mergeCell ref="E8:E9"/>
    <mergeCell ref="A59:F59"/>
    <mergeCell ref="B12:B13"/>
    <mergeCell ref="A58:F58"/>
    <mergeCell ref="B50:B51"/>
    <mergeCell ref="B54:C54"/>
    <mergeCell ref="B55:C55"/>
    <mergeCell ref="E50:E51"/>
    <mergeCell ref="E54:F55"/>
    <mergeCell ref="E12:E13"/>
    <mergeCell ref="E19:E20"/>
  </mergeCells>
  <printOptions/>
  <pageMargins left="0.75" right="0.75" top="0.54" bottom="0.56" header="0.5" footer="0.5"/>
  <pageSetup fitToHeight="1" fitToWidth="1" horizontalDpi="600" verticalDpi="600" orientation="landscape" paperSize="9" scale="62" r:id="rId3"/>
  <ignoredErrors>
    <ignoredError sqref="G59" evalError="1"/>
    <ignoredError sqref="G9 G36" formula="1"/>
    <ignoredError sqref="F48 F5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Agenzia Enrico</dc:creator>
  <cp:keywords/>
  <dc:description/>
  <cp:lastModifiedBy>Comune di Torino</cp:lastModifiedBy>
  <cp:lastPrinted>2006-04-13T14:39:58Z</cp:lastPrinted>
  <dcterms:created xsi:type="dcterms:W3CDTF">2006-03-23T13:10:53Z</dcterms:created>
  <dcterms:modified xsi:type="dcterms:W3CDTF">2011-04-20T11:06:55Z</dcterms:modified>
  <cp:category/>
  <cp:version/>
  <cp:contentType/>
  <cp:contentStatus/>
</cp:coreProperties>
</file>