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1" yWindow="65521" windowWidth="15600" windowHeight="9615" activeTab="0"/>
  </bookViews>
  <sheets>
    <sheet name="Modello" sheetId="1" r:id="rId1"/>
  </sheets>
  <definedNames>
    <definedName name="_xlnm.Print_Area" localSheetId="0">'Modello'!$A$1:$R$59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<sst xmlns="http://schemas.openxmlformats.org/spreadsheetml/2006/main" count="1145" uniqueCount="652">
  <si>
    <t>92401805C1</t>
  </si>
  <si>
    <t>CUP C15B18000990004</t>
  </si>
  <si>
    <t>4769/2021 - LAVORI DI MANUTENZIONE STRAORDINARIA IN EDIFICI SCOLASTICI DELLA CITTA'. LOTTO 2 AREA NORD. BILANCIO 2021</t>
  </si>
  <si>
    <t>FINANZIAM. MUTUO CASSA DD.PP. N. 2416</t>
  </si>
  <si>
    <t>BENE DOTT. ANTONIO srl</t>
  </si>
  <si>
    <t>9842905E26</t>
  </si>
  <si>
    <t>CUP C17H21002770001</t>
  </si>
  <si>
    <t>4923/2022 - LAVORI DI MANUTENZIONE STRAORDINARIA EFFIC. ENERGETICO E RIQUALIFICAZIONE EDIFICIO SCOLASTICO VIA STAMPINI 25</t>
  </si>
  <si>
    <t>FINANZ. UNIONE EUROPEA - NEXT GENERATION EU.</t>
  </si>
  <si>
    <t>COSTRUZIONI CARUSO SPA</t>
  </si>
  <si>
    <t>13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</si>
  <si>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</si>
  <si>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</si>
  <si>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</si>
  <si>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</si>
  <si>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</si>
  <si>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92401626E6</t>
  </si>
  <si>
    <t>4769/2021 -  LAVORI DI MANUTENZIONE STRAORDINARIA IN EDIFICI SCOLASTICI DELLA CITTA'. LOTTO 1 AREA OVEST. BILANCIO 2021</t>
  </si>
  <si>
    <t>PRODON IMPIANTI TECNOLOGICI srl</t>
  </si>
  <si>
    <t>950559155D7</t>
  </si>
  <si>
    <t>CUP C15B18000900004</t>
  </si>
  <si>
    <t>4744/2021 - MS E RECUPERO PERTINENZE SCOLASTICHE  - BILANCIO 2022</t>
  </si>
  <si>
    <t>FINANZIAMENTO MUTUO CASSA DD.PP. N. 2413</t>
  </si>
  <si>
    <t>CAVIT SPA</t>
  </si>
  <si>
    <t xml:space="preserve">5009 - Manutenzione Ordinaria per interventi su componenti edilizi degli Edifici Scolastici comunali Anno 2023 Lotto 2 AREA NORD
</t>
  </si>
  <si>
    <t>FINANZIAMENTO CON MEZZI DI BILANCIO</t>
  </si>
  <si>
    <t>PROGE S.r.l.</t>
  </si>
  <si>
    <t>5009 - Manutenzione Ordinaria per interventi su componenti edilizi degli Edifici Scolastici comunali Anno 2023 Lotto 3 AREA EST</t>
  </si>
  <si>
    <t>DGL COSTRUZIONI S.A.S. DI LAZZARA PIERO &amp; C.</t>
  </si>
  <si>
    <t>9348801AA2</t>
  </si>
  <si>
    <t>5009 - Manutenzione Ordinaria per interventi su componenti edilizi degli Edifici Scolastici comunali Anno 2023 Lotto 4 AREA SUD</t>
  </si>
  <si>
    <t>EDILTRE SRL</t>
  </si>
  <si>
    <t>9348745C6B</t>
  </si>
  <si>
    <t>5009- Manutenzione Ordinaria per interventi su componenti edilizi degli Edifici Scolastici comunali Anno 2023 Lotto 1 AREA OVEST</t>
  </si>
  <si>
    <t>9430699B00</t>
  </si>
  <si>
    <t xml:space="preserve">5008 - Lavori di manutenzione ordinaria per la verifica dei sistemi di chiusura delle porte tagliafuoco e/o uscite di sicurezza degli edifici scolastici - LOTTO 1
</t>
  </si>
  <si>
    <t>CADI dei F.lli Milasi</t>
  </si>
  <si>
    <t>943072721E</t>
  </si>
  <si>
    <t xml:space="preserve">5008 - Lavori di manutenzione ordinaria per la verifica dei sistemi di chiusura delle porte tagliafuoco e/o uscite di sicurezza degli edifici scolastici - LOTTO 2
</t>
  </si>
  <si>
    <t>QUINTINO COSTRUZIONI S.P.A.</t>
  </si>
  <si>
    <t>9523142961C</t>
  </si>
  <si>
    <t>TASK FORCE 2023 - MANUTENZIONE ORDINARIA IMPIANTI IDRAULICI IN EDIFICI SCOLASTICI DELLA CITTÀ</t>
  </si>
  <si>
    <t>RANDAZZO SRL</t>
  </si>
  <si>
    <t xml:space="preserve">4852 -LAVORI DI MANUTENZIONE ORDINARIA PER LA VERIFICA DEI SISTEMI DI CHIUSURA DELLE PORTE TAGLIAFUOCO E/O USCITE DI SICUREZZA DEGLI EDIFICI SCOLASTICI 
</t>
  </si>
  <si>
    <t>MAGNETTI SRL</t>
  </si>
  <si>
    <t>9490768D81</t>
  </si>
  <si>
    <t xml:space="preserve">4820 - MANUTENZIONE ORDINARIA INTERVENTI SU COMPONENTI EDILIZI SU INTRADOSSI SOLAI DEGLI EDIFICI SCOLASTICI - ANNO 2023 </t>
  </si>
  <si>
    <t>ROGI COSTRUZIONI GENERALI
S.R.L.</t>
  </si>
  <si>
    <t>23E38DFB7F</t>
  </si>
  <si>
    <t>MANUTENZIONE ORDINARIA MANUFATTI CONTENENTI AMIANTO/FAV NELLE SCUOLE DELLA CITTA'. ANNO 2023</t>
  </si>
  <si>
    <t>CAT Servizi s.r.l.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</si>
  <si>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</si>
  <si>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</si>
  <si>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</si>
  <si>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</si>
  <si>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9bis: FINE LAVORI CONDIZIONATA 45 GG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</si>
  <si>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</si>
  <si>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</si>
  <si>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</si>
  <si>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</si>
  <si>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</si>
  <si>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</si>
  <si>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</si>
  <si>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NUOVA AGGIUDICAZIONE - IN ATTESA DEPOSITO RELAZIONE ATP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</si>
  <si>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</si>
  <si>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</si>
  <si>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</si>
  <si>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20: IN PENALE</t>
  </si>
  <si>
    <t>INFRASTRUTTURE PER IL COMMERCIO E LO SPORT</t>
  </si>
  <si>
    <t>PERIODO SITUAZIONE LAVORI : A TUTTO IL 31 OTTOBRE 2023</t>
  </si>
  <si>
    <t>AVANZAMENTO  TOTALE</t>
  </si>
  <si>
    <t>PROCEDURA NEGOZIATA MEPA-
MAGGIOLI</t>
  </si>
  <si>
    <t>817198682D</t>
  </si>
  <si>
    <t>C15H18000430004</t>
  </si>
  <si>
    <t>4480/2019 - Manutenzione Straordinaria Impianti sportivi - Interventi specifici</t>
  </si>
  <si>
    <t>CREDITO SPORTIVO - anno 2019 - n.mec. 2356</t>
  </si>
  <si>
    <t>BUILDING &amp; DESIGN 2008 S.r.l.</t>
  </si>
  <si>
    <t>76%</t>
  </si>
  <si>
    <t>ULTERIORI OPERE art. 106 c.1 lett.B D.L.gs.50/2016</t>
  </si>
  <si>
    <t>COMPENSAZIONE PREZZI art.26 D.L. 50/2022</t>
  </si>
  <si>
    <t>C18H20000260004</t>
  </si>
  <si>
    <t>4885/2021 - Manutenzione Straordinaria Impianti Sportivi 2021</t>
  </si>
  <si>
    <t>Cassa Depositi e Prestiti . n.mec. 2429</t>
  </si>
  <si>
    <t>FIAMMENGO FEDERIGO S.r.l.</t>
  </si>
  <si>
    <t>VARIANTE art.106 c.2 lett.B D.Lgs. 50/2016</t>
  </si>
  <si>
    <t>90838939A3</t>
  </si>
  <si>
    <t>4771/2021 - Manutenzione Straordinaria Stadio Olimpico, anno 2021</t>
  </si>
  <si>
    <t>Cassa Depositi e Prestiti . n.mec. 2435</t>
  </si>
  <si>
    <t>NG COSTRUZIONI E IMPIANTI S.r.l.</t>
  </si>
  <si>
    <t>91%</t>
  </si>
  <si>
    <t>C15H18000420004</t>
  </si>
  <si>
    <t>9356537A95</t>
  </si>
  <si>
    <t>4894/2023 - Manutenzione Ordinaria Impianti Sportivi Centralizzati e Natatori 2023 -LOTTO 1-</t>
  </si>
  <si>
    <t>Mezzi di Bilancio</t>
  </si>
  <si>
    <t>EDIL MA.VI TORINO S.r.l.</t>
  </si>
  <si>
    <t>935730003E</t>
  </si>
  <si>
    <t>4894/2023 - Manutenzione Ordinaria Impianti Sportivi Centralizzati e Natatori 2023 -LOTTO 2-</t>
  </si>
  <si>
    <t>EDILTERMICA IORIO S.r.l.</t>
  </si>
  <si>
    <t>70%</t>
  </si>
  <si>
    <t xml:space="preserve">4893/2023 - Manutenzione Ordinaria Impianti Tecnologici delle piscine </t>
  </si>
  <si>
    <t>G.I.E. S.r.l.</t>
  </si>
  <si>
    <t>90%</t>
  </si>
  <si>
    <t>9314664FE2</t>
  </si>
  <si>
    <t>4892/2023 - Manutenzione Ordinaria Mercati -Anno 2023-</t>
  </si>
  <si>
    <t>EDIL GLOBAL S.r.l.</t>
  </si>
  <si>
    <t>75%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</si>
  <si>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</si>
  <si>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</si>
  <si>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</si>
  <si>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</si>
  <si>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</si>
  <si>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 xml:space="preserve">PERIODO SITUAZIONE LAVORI : A TUTTO IL 31 OTTOBRE 2023 </t>
  </si>
  <si>
    <t>C13F10053920002</t>
  </si>
  <si>
    <t xml:space="preserve">4561 Realizzazione Nuove Residenze Temporanee per l'inclusione Sociale in Via Vagnone 15 - (Pon Metro 2014-2020-To.4.1.1.A) </t>
  </si>
  <si>
    <t>Programma Operativo Nazionale 
Città Metropolitana 2014-2020 – PON METRO TORINO- TO4.1.1
 Mutuo CASSA DD.PP. N. 2323</t>
  </si>
  <si>
    <t>M.I.T. srl</t>
  </si>
  <si>
    <t xml:space="preserve">
130</t>
  </si>
  <si>
    <t>72%</t>
  </si>
  <si>
    <t xml:space="preserve">
</t>
  </si>
  <si>
    <t xml:space="preserve">
</t>
  </si>
  <si>
    <t xml:space="preserve">
</t>
  </si>
  <si>
    <t>Variante approvata con delibera n. 1144/2021 del 7 dicmebre 2021 e  Atto D.D. n. 29 del 12/01/2022</t>
  </si>
  <si>
    <t>Variante approvata con delibera n. 517/2023 del 03/08/2023 e  Atto D.D. n. 446 del 11/08/2023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</si>
  <si>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</si>
  <si>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</si>
  <si>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</si>
  <si>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</si>
  <si>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</si>
  <si>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Compensazione Prezzi ai sensi art. 26 del  D.L. 50 del 17/05/2022-</t>
  </si>
  <si>
    <t>13-15</t>
  </si>
  <si>
    <t>IMEG s.r.l.</t>
  </si>
  <si>
    <t>Compensazione prezzi ai sensi L. 29 /12/2022, n. 197</t>
  </si>
  <si>
    <t>8804756A7F</t>
  </si>
  <si>
    <t>C15B17000540004</t>
  </si>
  <si>
    <t xml:space="preserve">4740 - Manutenzione Straordinaria diffusa per messa a norma e riqualificazione stabili del Patrimonio residenziale </t>
  </si>
  <si>
    <t xml:space="preserve">Mutuo CASSA DD.PP. N.  2393 </t>
  </si>
  <si>
    <t>DAP COSTRUZIONI GENERALI s.r.l.</t>
  </si>
  <si>
    <t>85%</t>
  </si>
  <si>
    <t>88679732D3</t>
  </si>
  <si>
    <t>C15B17000530004</t>
  </si>
  <si>
    <t xml:space="preserve">4620 - Manutenzione Straordinaria Strutture perl'assistenza, Beneficenza pubblica e servizi diversi alla persona  
</t>
  </si>
  <si>
    <t xml:space="preserve">Mutuo CASSA DD.PP. N.  2394 </t>
  </si>
  <si>
    <t>MISTRETTA s.r.l.</t>
  </si>
  <si>
    <t>60%</t>
  </si>
  <si>
    <t xml:space="preserve">113.375,23
</t>
  </si>
  <si>
    <t xml:space="preserve">4
3
13-15
</t>
  </si>
  <si>
    <t>Compensazione Prezzi ai sensi art. 26 del  D.L. 50 del 17/05/2022 e L. 197/2022 (Legge di Bilancio)</t>
  </si>
  <si>
    <t>9433549AE5</t>
  </si>
  <si>
    <t>Non previsto</t>
  </si>
  <si>
    <t>5046 - Manutenzion Ordinaria su stabili del Patrimonio Comunale Residenziale - Anno 2023</t>
  </si>
  <si>
    <t>EDILTRE'  s.r.l.</t>
  </si>
  <si>
    <t>943388502F</t>
  </si>
  <si>
    <t>4863 - Manutenzion Ordinaria su immobili in carico al Dipartimento ServiziSociali, Socio Sanitari e abitativi - Anno 2023</t>
  </si>
  <si>
    <t>MAGNETTI s.r.l.</t>
  </si>
  <si>
    <t>86%</t>
  </si>
  <si>
    <t xml:space="preserve">910647768C
</t>
  </si>
  <si>
    <t>C15B18001170004</t>
  </si>
  <si>
    <t xml:space="preserve"> 4764 - Manutenzione Straordinaria diffusa per messa a norma e riqualificazione stabili del Patrimonio residenziale</t>
  </si>
  <si>
    <t>Mutuo CASSA DD.PP. N.  2424</t>
  </si>
  <si>
    <t>RAUCCI Mario s.r.l.</t>
  </si>
  <si>
    <t>17%</t>
  </si>
  <si>
    <t>9106679D3C</t>
  </si>
  <si>
    <t>C17H21001130004</t>
  </si>
  <si>
    <t xml:space="preserve">4920 - Manutenzione Straordinaria Strutture perl'assistenza, Beneficenza pubblica e servizi diversi alla persona  </t>
  </si>
  <si>
    <t>Mutuo CASSA DD.PP. N.  2432</t>
  </si>
  <si>
    <t>CO.GE.AS s.r.l.</t>
  </si>
  <si>
    <t>38,5%</t>
  </si>
  <si>
    <t>9487763DB3</t>
  </si>
  <si>
    <t>C19J21046100001</t>
  </si>
  <si>
    <t>Fondi provenienti della "Regione Piemonte – Direzione Sanità e Welfare – Settore Politiche di welfare abitativo" - CONTRIBUTO DA PROGRAMMA - SICURO VERDE E SOCIALE – RIQUALIFICAZIONE EDILIZIA PUBBLICA - PNRR M2C3
Fondi provenienti da trasferimento fondi da Gestione Speciale ex lege 560/93</t>
  </si>
  <si>
    <t>3%</t>
  </si>
  <si>
    <t>948769773E</t>
  </si>
  <si>
    <t>C19J21046090001</t>
  </si>
  <si>
    <t>Fondi provenienti della "Regione Piemonte Direzione Sanità e Welfare–Settore Politiche di welfare abitativo" - CONTRIBUTO DA PROGRAMMA - SICURO VERDE E SOCIALE –
RIQUALIFICAZIONE EDILIZIA PUBBLICA - PNRR M2C3
Fondi provenienti da trasferimento fondi da Gestione Speciale ex lege 560/93</t>
  </si>
  <si>
    <t>DI.GI.ALL s.r.l.</t>
  </si>
  <si>
    <t>7%</t>
  </si>
  <si>
    <t>9831080FD9</t>
  </si>
  <si>
    <t>C11B21003840001</t>
  </si>
  <si>
    <t>Fondi provenienti dal Ministero dell’Interno nell’ambito dell’Investimento 2.1 “Rigenerazione Urbana” individuato all’interno del PNRR nella Missione 5-Componente 2, finanziato dall’Unione Europea nell’ambito dell’iniziativa NextGeneration EU</t>
  </si>
  <si>
    <t>MATTIODA Pierino &amp; Figli s.p.a.</t>
  </si>
  <si>
    <t>1%</t>
  </si>
  <si>
    <t>A0094CFDCC</t>
  </si>
  <si>
    <t>C13F10043930002</t>
  </si>
  <si>
    <t>Programma Casa: 10.000 alloggi entro il 2012
Fondi della Città
Risorse ministeriali della Legge n. 179/1992, resesi disponibili
dall'Accordo di Programma "S.Croce" PRIU
Fondi Ministero delle Infrastrutture e  Mobilità Sostenibile (MIMS) nell’ambito del Programma innovativo nazionale per la qualità dell’abitare –PINQUA” individuato all’interno del PNRR nella Missione 5 Componente 2 come Investimento 2.3, finanziato dall’Unione Europea nell’ambito dell’iniziativa Next Generation EU
Fondo Opere Indifferibili</t>
  </si>
  <si>
    <t>0,001%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</si>
  <si>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</si>
  <si>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</si>
  <si>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</si>
  <si>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</si>
  <si>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</si>
  <si>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</si>
  <si>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</si>
  <si>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16: LAVORI SOSPESI PER RAGIONI TECNICHE</t>
  </si>
  <si>
    <t xml:space="preserve">17:RESCISSIONE CONTRATTUALE IN CORSO PER MANCATA PROSECUZIONE LAVORI. 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</si>
  <si>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</si>
  <si>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</si>
  <si>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</si>
  <si>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</si>
  <si>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OTTOBRE 2023</t>
  </si>
  <si>
    <t xml:space="preserve">C U P </t>
  </si>
  <si>
    <t>SPESE CORRENTI</t>
  </si>
  <si>
    <t>951401096A</t>
  </si>
  <si>
    <t>Manutenzione Ordinaria e lavori urgenti di ripristino e di decoro su edilizia e verde pubblico compreso il pronto intervento</t>
  </si>
  <si>
    <t>AGROGREEN S.r.l.</t>
  </si>
  <si>
    <t xml:space="preserve"> </t>
  </si>
  <si>
    <t>DIPARTIMENTO GRANDI OPERE, INFRASTRUTTURE E MOBILITA'</t>
  </si>
  <si>
    <t>DIVISIONE VERDE E PARCHI</t>
  </si>
  <si>
    <t>COMPENSAZIONE PREZZI ART. 26 D.L. 50/22</t>
  </si>
  <si>
    <t>8735579BD4</t>
  </si>
  <si>
    <t>C12E19000010004</t>
  </si>
  <si>
    <t>4676/2021 - Interventi Straordinari del Verde Pubblico</t>
  </si>
  <si>
    <t>Mutuo Cassa Depositi e Prestiti n. mecc.2397 - anno 2020</t>
  </si>
  <si>
    <t>TECNOPAESAGGI SRL</t>
  </si>
  <si>
    <t>10  4 6 3 9</t>
  </si>
  <si>
    <t>C13B19000150004</t>
  </si>
  <si>
    <t>4821/2021 - Manutenzione Straordinaria Parco Valentino</t>
  </si>
  <si>
    <t xml:space="preserve">Mutuo Cassa Depositi e Prestiti n. mecc.2398 -  anno 2020 </t>
  </si>
  <si>
    <t>EDIL.MA.VI TORINO</t>
  </si>
  <si>
    <t>10 6 86</t>
  </si>
  <si>
    <t>9103767A2E</t>
  </si>
  <si>
    <t>C15E20000650004</t>
  </si>
  <si>
    <t>4911/2021 - Interventi Straordinari verde Pubblico (Dora)</t>
  </si>
  <si>
    <t>Mutuo Cassa Depositi e Prestiti n. mecc.2430 - anno 2021</t>
  </si>
  <si>
    <t xml:space="preserve">BRESCIANI ASFALTI SRL </t>
  </si>
  <si>
    <t>9190260A76</t>
  </si>
  <si>
    <t>C12E19000020004</t>
  </si>
  <si>
    <t>PNRR - 4303/2022 - Interventi di  riassetto idrogeologico parchi collinari Cir. 7</t>
  </si>
  <si>
    <t>PNRR - M2.C4. I. 2.2 - Unione Europea Next Generetion Eu per Euro 750.000,00</t>
  </si>
  <si>
    <t>RTI COGEIS SPA/COOP. AGRICOLA VALLI UNITE DEL CANAVESE</t>
  </si>
  <si>
    <t>9251801BB3</t>
  </si>
  <si>
    <t>C11B21005220006</t>
  </si>
  <si>
    <t>4942/2022 - REACT EU PON METRO QUARTIERI RESILIENTI - LOTTO 1 SAN DONATO</t>
  </si>
  <si>
    <t xml:space="preserve">PON METRO REACT EU per Euro 3.000.000,00 </t>
  </si>
  <si>
    <t>S.A.I.S.E.F. SPA</t>
  </si>
  <si>
    <t xml:space="preserve"> 12/08/22</t>
  </si>
  <si>
    <t>VARIANTE art.106 c.12 D.lgs.50/2016 in detrazione netti -€.115.120,47 su opere da contratto principale</t>
  </si>
  <si>
    <t>9251823DDA</t>
  </si>
  <si>
    <t>4942/2022 - REACT EU PON METRO QUARTIERI RESILIENTI - LOTTO 2 SAN SECONDO</t>
  </si>
  <si>
    <t>TEKNOGREEN SRL</t>
  </si>
  <si>
    <t>VARIANTE art.106 c.12 D.lgs.50/2016 in detrazione netti -€.106.672,46 su opere da contratto principale</t>
  </si>
  <si>
    <t>92842261AB</t>
  </si>
  <si>
    <t>C17H21005300006</t>
  </si>
  <si>
    <t>4943/2022 -REACT EU PON METRO RIQUALIF. CON METODI INNOVATIVI DI AREE VERDI- LOTTO 1</t>
  </si>
  <si>
    <t>PON METRO REACT EU per Euro 6.490.288,52 e Fondi Città per Euro 9.711,48 (residui mutui vari perfezionati)</t>
  </si>
  <si>
    <t>ICFA SRL</t>
  </si>
  <si>
    <t>10 9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</si>
  <si>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</si>
  <si>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</si>
  <si>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</si>
  <si>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</si>
  <si>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9339301AFC</t>
  </si>
  <si>
    <t>C17H21005290006</t>
  </si>
  <si>
    <t>4940/2022 - REACT EU PON METRO FORESTAZIONE URBANA-LOTTO 2: PARCHI FLUVIALI DI PIANURA</t>
  </si>
  <si>
    <t xml:space="preserve">PON METRO REACT EU per Euro 6.500.000,00 </t>
  </si>
  <si>
    <t>CONSORZIO STABILE ENERGOS ESECUTORE  D'ANGELO GROUP SRL</t>
  </si>
  <si>
    <t>93392565DB</t>
  </si>
  <si>
    <t>4940/2022 - REACT EU PON METRO FORESTAZIONE URBANA-LOTTO 1: PARCHI E BOSCHI COLLINARI</t>
  </si>
  <si>
    <t>SANTAMARIA SRL</t>
  </si>
  <si>
    <t>943662661F</t>
  </si>
  <si>
    <t>4940/2022 - REACT EU PON METRO FORESTAZIONE URBANA-LOTTO 3: RICOSTITUZIONE VIALI URBANI</t>
  </si>
  <si>
    <t>VARIANTE art. 106 c.1 lett. c) D.lgs. 50/16 in detrazione -213.025,95</t>
  </si>
  <si>
    <t>9240369BA</t>
  </si>
  <si>
    <t>C12E19000030004</t>
  </si>
  <si>
    <t xml:space="preserve">PNRR - 4777/2022 - Interventi Straordinari verde Pubblico </t>
  </si>
  <si>
    <t>PNRR - M2.C4. I. 2.2 - Unione Europea Next Generetion Eu per Euro 387.000,00 e per Euro 513.000,00 con residui mutui vari perfezionati</t>
  </si>
  <si>
    <t>CONSORZIO STABILE CAMPANIA ESECUTORE MITRA COSTRUZIONI SRL</t>
  </si>
  <si>
    <t>4 10</t>
  </si>
  <si>
    <t>9467926BB1</t>
  </si>
  <si>
    <t>C19D16000840004</t>
  </si>
  <si>
    <t>4506/2021 -RIQUALIFICAZIONE GIARDINI STORICI -INTERVENTO CONSERVATIVO MURO DI CINTA VILLA GENERO</t>
  </si>
  <si>
    <t>Mutuo Cassa Depositi e Prestiti n. mecc. 2439 - anno 2021</t>
  </si>
  <si>
    <t>UNION CONSORZIO STABILE Scarl -ESECUTORE PROG.RES S.r.l.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</si>
  <si>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</si>
  <si>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</si>
  <si>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</si>
  <si>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</si>
  <si>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</si>
  <si>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</si>
  <si>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PERIODO SITUAZIONE LAVORI : A TUTTO IL 31 Ottobre 2023</t>
  </si>
  <si>
    <t xml:space="preserve">CUP </t>
  </si>
  <si>
    <t xml:space="preserve">OPERA (Codice Opera + descrizione opera) </t>
  </si>
  <si>
    <t xml:space="preserve">LINEA DI FINANZIAMENTO </t>
  </si>
  <si>
    <t>GEOVERDE SYSTEM SRL</t>
  </si>
  <si>
    <t>-</t>
  </si>
  <si>
    <t xml:space="preserve">COMPENSAZIONE PREZZI ai sensi art. 26 D.L. 50/2022 </t>
  </si>
  <si>
    <t>8957874F76</t>
  </si>
  <si>
    <t>C13D21001340004</t>
  </si>
  <si>
    <t>4915/2021 – Manutenzione Straordinaria – Abbattimento Barriere Architettoniche – Bilancio 2021 – RDO n. 2933034 –</t>
  </si>
  <si>
    <t>MUTUO CASSA DEPOSITI E PRESTITI MECC. 2414/2021 POSIZIONE N. 6206338/00</t>
  </si>
  <si>
    <t>ARTUSO S.R.L.</t>
  </si>
  <si>
    <t>C17H18001860005</t>
  </si>
  <si>
    <t>4783/2020 – Manutenzione Straordinaria – Adeguamento e Messa in Sicurezza Percorsi Protetti Pedonali e Ciclabili – RDO n. 2957547 –</t>
  </si>
  <si>
    <t>FINANZIAMENTO MINISTERO DELL’AMBIENTE, DELLA TUTELA DEL TERRITORIO E DEL MARE</t>
  </si>
  <si>
    <t>CANTIERI MODERNI S.R.L.</t>
  </si>
  <si>
    <t>9133860BB5</t>
  </si>
  <si>
    <t>C17H21004890006</t>
  </si>
  <si>
    <t>4934/22 REACT  EU – Connessione rete ciclabile – Completamento assi ciclabili – corso VERONA</t>
  </si>
  <si>
    <t>FONDI PON METRO REACT EU</t>
  </si>
  <si>
    <t>IMPRESA PAROLDI Giuseppe &amp; C.</t>
  </si>
  <si>
    <t>9143150E0E</t>
  </si>
  <si>
    <t>C17H21004880006</t>
  </si>
  <si>
    <t>4932/22 BICIPLAN 6- Connessione rete ciclabile - Strade a prioritá ciclabile_ LOTTO 1</t>
  </si>
  <si>
    <t>EDILSTRADE MINTURNO srl</t>
  </si>
  <si>
    <t>VARIANTE IN DIMINUZIONE  ai sensi art. 106 comma 2 lett. B  D. Lgs 50/2016</t>
  </si>
  <si>
    <t>9143184A1E</t>
  </si>
  <si>
    <t>4932/22 BICIPLAN 6- Connessione rete ciclabile - Strade a prioritá ciclabile_ LOTTO 2</t>
  </si>
  <si>
    <t>ICOSE SRL</t>
  </si>
  <si>
    <t>C17H18001930005</t>
  </si>
  <si>
    <t>4785/21 Interventi Straordinari sulle pavimentazioni delle vie, strade e piazze della Città - bilancio 2021 – LOTTO E</t>
  </si>
  <si>
    <t>MUTUO CASSA DEPOSITI E PRESTITI MECC. 2415/2021 POSIZIONE N. 6206343/00</t>
  </si>
  <si>
    <t xml:space="preserve">CO.GE S.r.l </t>
  </si>
  <si>
    <t xml:space="preserve">895202116E </t>
  </si>
  <si>
    <t>4785/21 Interventi Straordinari sulle pavimentazioni delle vie, strade e piazze della Città - bilancio 2021 – LOTTO A</t>
  </si>
  <si>
    <t>CONSORZIO STABILE INNOVATECH S.C.R.L.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</si>
  <si>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</si>
  <si>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</si>
  <si>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</si>
  <si>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</si>
  <si>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</si>
  <si>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</si>
  <si>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950231780C</t>
  </si>
  <si>
    <t>C17H210002200004</t>
  </si>
  <si>
    <t>4916/2022 - Manutenzione Straodinaria Segnaletica Stradale - Lotto unico - Bilancio 2022</t>
  </si>
  <si>
    <t>MUTUO CASSA DEPOSITI E PRESTITI MECC. 2444/2022 POSIZIONE N. 6206343/00</t>
  </si>
  <si>
    <t>PROGETTO SEGNALETICA SRL</t>
  </si>
  <si>
    <t>9622631E4B</t>
  </si>
  <si>
    <t>C17H22001920004</t>
  </si>
  <si>
    <t>5069/22 Modifica Viabile Mirata alla messa in sicurezza della rotatoria di Piazza Rivoli</t>
  </si>
  <si>
    <t>FINANZIATO CON ONERI DI URBANIZZAZIONE</t>
  </si>
  <si>
    <t>BRESCIANI ASFALTI S.R.L.</t>
  </si>
  <si>
    <t>9784520954</t>
  </si>
  <si>
    <t>11</t>
  </si>
  <si>
    <t xml:space="preserve">4900/23 Manutenzione ordinaria suolo pubblico anno 2023 – LOTTO 1 </t>
  </si>
  <si>
    <t>OPERE EDILI G.B. DI GAMBA IGOR SAS</t>
  </si>
  <si>
    <t>978457785E</t>
  </si>
  <si>
    <t>4900/23 Manutenzione ordinaria suolo pubblico anno 2023 – LOTTO 2</t>
  </si>
  <si>
    <t>CLAMAR di Bongiorno Calogero</t>
  </si>
  <si>
    <t>978471496C</t>
  </si>
  <si>
    <t xml:space="preserve">4900/23 Manutenzione ordinaria suolo pubblico anno 2023 – LOTTO 3 </t>
  </si>
  <si>
    <t>97847349ED</t>
  </si>
  <si>
    <t>4900/23 Manutenzione ordinaria suolo pubblico anno 2023 – LOTTO 4</t>
  </si>
  <si>
    <t>9784815CC4</t>
  </si>
  <si>
    <t xml:space="preserve">4900/23 Manutenzione ordinaria suolo pubblico anno 2023 – LOTTO 6 </t>
  </si>
  <si>
    <t>ROBUR S.R.L.</t>
  </si>
  <si>
    <t>9784838FBE</t>
  </si>
  <si>
    <t xml:space="preserve">4900/23 Manutenzione ordinaria suolo pubblico anno 2023 – LOTTO 7 </t>
  </si>
  <si>
    <t>97848601EA</t>
  </si>
  <si>
    <t>4900/23 Manutenzione ordinaria suolo pubblico anno 2023 – LOTTO 8</t>
  </si>
  <si>
    <t>97848845B7</t>
  </si>
  <si>
    <t>4900/23 Manutenzione ordinaria suolo pubblico anno 2023 – LOTTO 9</t>
  </si>
  <si>
    <t>97849002EC</t>
  </si>
  <si>
    <t xml:space="preserve">4900/23 Manutenzione ordinaria suolo pubblico anno 2023 – LOTTO 10 </t>
  </si>
  <si>
    <t>F.LLI SOGNO &amp; FIGLI SRL</t>
  </si>
  <si>
    <t>97849479B3</t>
  </si>
  <si>
    <t xml:space="preserve">4900/23 Manutenzione ordinaria suolo pubblico anno 2023 – LOTTO 11 </t>
  </si>
  <si>
    <t xml:space="preserve">SOVESA S.R.L. </t>
  </si>
  <si>
    <t>A00C8A7635</t>
  </si>
  <si>
    <t xml:space="preserve">C17H21008600001 </t>
  </si>
  <si>
    <t>4961/2022 - PINQUA RAC4 - Realizzazione di zona 30 nell'area compresa tra Corso Vittorio Emanuele II, Corso Trapani, Via Capriolo, Corso Peschiera e Corso Racconigi</t>
  </si>
  <si>
    <t>FINANZIAMENTO FONDI PNRR</t>
  </si>
  <si>
    <t>AQ   INVITALIA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</si>
  <si>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</si>
  <si>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</si>
  <si>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11: PER LE MANUTENZIONI ORDINARIE NON E’ PRESENTE IL CUP</t>
  </si>
  <si>
    <t>Servizio: PONTI, VIE D'ACQUA E INFRASTRUTTURE</t>
  </si>
  <si>
    <t>C11B16000550001</t>
  </si>
  <si>
    <t>Contributo Ministero delle infrastrutture e dei Trasporti</t>
  </si>
  <si>
    <t>ULTERIORI OPERE art. 106, comma 1, lettera b) e comma 7,  D.Lgs. 50/2016 e s.m.i.</t>
  </si>
  <si>
    <t>9445477E30</t>
  </si>
  <si>
    <t>4551_01/2021 - Completamento sistemazione superficiale del Passante Ferroviario nel tratto compreso tra Via Breglio e C.so Grosseto- Lotto 2</t>
  </si>
  <si>
    <t>PIAZZA S.r.l.</t>
  </si>
  <si>
    <t>C17H19000730004</t>
  </si>
  <si>
    <t>4593/2021 -  Interventi urgenti su scarpate e sedimi strade collinari. Lotto 11</t>
  </si>
  <si>
    <t>Mutuo Cassa Depositi e Prestiti</t>
  </si>
  <si>
    <t>S.P.C. GENERAL SERVICE S.R.L.</t>
  </si>
  <si>
    <t>204,284,11</t>
  </si>
  <si>
    <t>3 - 6</t>
  </si>
  <si>
    <t>24,194,12</t>
  </si>
  <si>
    <t>C17H22000900001</t>
  </si>
  <si>
    <t>5001_01 - Manutenzione Straordinaria delle opere di sostegno delle strade collinari – Lotto 1</t>
  </si>
  <si>
    <t>Contributo Ministero dell'Interno</t>
  </si>
  <si>
    <t>SONDECO S.R.L</t>
  </si>
  <si>
    <t xml:space="preserve">11 - 6 </t>
  </si>
  <si>
    <t>9232611F9B</t>
  </si>
  <si>
    <t>5001_02 - Manutenzione Straordinaria delle opere
di sostegno delle strade collinari – Lotto 2</t>
  </si>
  <si>
    <t>CITIEMME S.R.L</t>
  </si>
  <si>
    <t>11 - 6</t>
  </si>
  <si>
    <t xml:space="preserve">9234259F94 </t>
  </si>
  <si>
    <t>C17H17000310004</t>
  </si>
  <si>
    <t xml:space="preserve">4411_01/2021 – Manutenzione Straordinaria della Piattaforma Stradale dei Ponti Cittadini - Anno 2021 </t>
  </si>
  <si>
    <t>MAPLEX S.R.L.</t>
  </si>
  <si>
    <t>6 - 3</t>
  </si>
  <si>
    <t>40,139,40</t>
  </si>
  <si>
    <t>*</t>
  </si>
  <si>
    <t>C17H18000770004</t>
  </si>
  <si>
    <t xml:space="preserve">4310_02 Interventi di rinforzo strutturale e risanamento conservativo dei ponti cittadini anno 2021 - Sottopasso Lingotto </t>
  </si>
  <si>
    <t>PIAZZA S.R.L.</t>
  </si>
  <si>
    <t>95486356DF</t>
  </si>
  <si>
    <t>5027 - Manutenzione Ordinaria Ponti Anno 2023</t>
  </si>
  <si>
    <t>9476170EDA</t>
  </si>
  <si>
    <t>5029 - Manutenzione ordinaria alvei fluviali e rivi collinari - anno 2023</t>
  </si>
  <si>
    <t>TF SERVIZI S.R.L.</t>
  </si>
  <si>
    <t>C15F22000420004</t>
  </si>
  <si>
    <t>4826 - Rinforzo strutturale e risanamento conservativo dei ponti cittadini Anno 2022</t>
  </si>
  <si>
    <t>9872839C78</t>
  </si>
  <si>
    <t>5001_02 - Manutenzione Straordinaria delle opere
di sostegno delle strade collinari – Lotto 3</t>
  </si>
  <si>
    <t>TERRA. CON S.R.L.</t>
  </si>
  <si>
    <t>9521849E5B</t>
  </si>
  <si>
    <t>C17H20002440004</t>
  </si>
  <si>
    <t>Manutenzione Straordinaria della Piattaforma Stradale dei Ponti Cittadini Anno 2022</t>
  </si>
  <si>
    <t>CO. MAR S.R.L.</t>
  </si>
  <si>
    <t>A00588B239</t>
  </si>
  <si>
    <t>Risanamento Conservativo Ponte Ferdinando di Savoia sulla Stura in C.so Giulio Cesare</t>
  </si>
  <si>
    <t>ASTONE S.R.L.</t>
  </si>
  <si>
    <t>137,185,97</t>
  </si>
  <si>
    <t>9671858DB3</t>
  </si>
  <si>
    <t>C18H23000010002</t>
  </si>
  <si>
    <t>MS_23034001 Interventi di pulizia, taglio vegetazione e manutenzione opere di difesa esistenti sui collinari</t>
  </si>
  <si>
    <t>Contributo Regione Piemonte</t>
  </si>
  <si>
    <t>G.K.S. S.R.L.</t>
  </si>
  <si>
    <t>C17H22001340004</t>
  </si>
  <si>
    <t>5031 - Manutenzione Straordinaria delle opere di sostegno delle strade collinari - Anno 2022</t>
  </si>
  <si>
    <t>C.M.G. SOCIETA' COSTRUZIONI GENERALI S.R.L.</t>
  </si>
  <si>
    <t>*:  CUP NON ASSEGNATO PER LE MANUTENZIONI ORINARIE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</si>
  <si>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</si>
  <si>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</si>
  <si>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</si>
  <si>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</si>
  <si>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</si>
  <si>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</si>
  <si>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</si>
  <si>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</si>
  <si>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OTTOBRE  2023</t>
  </si>
  <si>
    <t>7648401C29</t>
  </si>
  <si>
    <t>C13D14000630002</t>
  </si>
  <si>
    <t>4131/2018 PRU Corso Grosseto. Legge 4/12/1993 N. 493. Completamento banchina sud corso Grosseto</t>
  </si>
  <si>
    <r>
      <rPr>
        <sz val="8"/>
        <color indexed="12"/>
        <rFont val="Times New Roman"/>
        <family val="1"/>
      </rPr>
      <t xml:space="preserve">Contributo della Regione   Piemonte, </t>
    </r>
    <r>
      <rPr>
        <sz val="8"/>
        <color indexed="12"/>
        <rFont val="Times New Roman"/>
        <family val="1"/>
      </rPr>
      <t>PRU Grosseto Legge 4/12/1993 N. 493</t>
    </r>
  </si>
  <si>
    <t>I.C.F.A.  srl</t>
  </si>
  <si>
    <t>9497846E74</t>
  </si>
  <si>
    <t xml:space="preserve">ITALVERDE srl </t>
  </si>
  <si>
    <t>COMPENSAZIONE PREZZI art. 26 D.L. 50/2022</t>
  </si>
  <si>
    <t>8978903926</t>
  </si>
  <si>
    <t xml:space="preserve">C11B20000550002 </t>
  </si>
  <si>
    <t>4903/2021 VALDOCCO VIVIBILE LOTTO 1. SISTEMAZIONI SPAZIO PUBBLICO E VERDE</t>
  </si>
  <si>
    <t>Fondi di cui all’Accordo di Programma per la realizzazione degli
interventi compresi nel piano strategico di azione ambientale connesso al termovalorizzatore del Gerbido” e mezzi straordinari di bilancio</t>
  </si>
  <si>
    <t>VITTONE SCAVI SRL</t>
  </si>
  <si>
    <t>PON METRO REACT EU TORINO</t>
  </si>
  <si>
    <t>COMPENSAZIONE PREZZI art. 26 D.L. 50/2022 e LEGGE N. 197/2022</t>
  </si>
  <si>
    <t>9154574174</t>
  </si>
  <si>
    <t xml:space="preserve">C11B21004620002 </t>
  </si>
  <si>
    <t>4933/2022 - PON METRO REACT EU TORINO PROGETTO TO6.1.2.E BICIPLAN 4- CONNESSIONE RETE CICLABILE - RIQUALIFICAZIONE CORSO MARCONI</t>
  </si>
  <si>
    <t>9144899164</t>
  </si>
  <si>
    <t xml:space="preserve">C11B21004650002 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</si>
  <si>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</si>
  <si>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</si>
  <si>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</si>
  <si>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>10: VARIANTE IN DIMINUZIONE PER EURO 39.339,44</t>
  </si>
  <si>
    <t>11. RESCISSIONE CONTRATTUALE</t>
  </si>
  <si>
    <t>12. NUOVO AFFIDAMENTO A SEGUITO DI RESCISSIONE CONTRATTUALE</t>
  </si>
  <si>
    <t>13 VARIANTE IN DIMINUZIONE PER EURO 140.172,91</t>
  </si>
  <si>
    <t>14 VARIANTE IN DIMINUZIONE PER EURO 55.813,97</t>
  </si>
  <si>
    <t>15 VARIANTE IN DIMINUZIONE PER EURO 97.759,65</t>
  </si>
  <si>
    <t>16 VARIANTE IN DIMINUZIONE PER EURO 332.647,64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</si>
  <si>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</si>
  <si>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</si>
  <si>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</si>
  <si>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</si>
  <si>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</si>
  <si>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</si>
  <si>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</si>
  <si>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</si>
  <si>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</si>
  <si>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</si>
  <si>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</si>
  <si>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</si>
  <si>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</si>
  <si>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</si>
  <si>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</si>
  <si>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</si>
  <si>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</si>
  <si>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</si>
  <si>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</si>
  <si>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</si>
  <si>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</si>
  <si>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</si>
  <si>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</si>
  <si>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</si>
  <si>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</si>
  <si>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</si>
  <si>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</si>
  <si>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</si>
  <si>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</si>
  <si>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</si>
  <si>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</si>
  <si>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</si>
  <si>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</si>
  <si>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</si>
  <si>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</si>
  <si>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</si>
  <si>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</si>
  <si>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</si>
  <si>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</si>
  <si>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</si>
  <si>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</si>
  <si>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</si>
  <si>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</si>
  <si>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</si>
  <si>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</si>
  <si>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</si>
  <si>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</si>
  <si>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</si>
  <si>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</si>
  <si>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</si>
  <si>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</si>
  <si>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</si>
  <si>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</si>
  <si>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</si>
  <si>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</si>
  <si>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</si>
  <si>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</si>
  <si>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</si>
  <si>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</si>
  <si>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</si>
  <si>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</si>
  <si>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</si>
  <si>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</si>
  <si>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</si>
  <si>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</si>
  <si>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</si>
  <si>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</si>
  <si>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912613767E</t>
  </si>
  <si>
    <t>4717/2021 - M.S. Palazzo Civico e Fabbricati Com.li Circ. 1 - Anno 2021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</si>
  <si>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</si>
  <si>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</si>
  <si>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</si>
  <si>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</si>
  <si>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</si>
  <si>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</si>
  <si>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</si>
  <si>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</si>
  <si>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</si>
  <si>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</si>
  <si>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</si>
  <si>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12: COMPENSAZIONE PREZZI CARO MATERIALI AI SENSI ART. 26 D.L. 50 DEL 17/05/2022 C.D. "DECRETO AIUTI"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</si>
  <si>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</si>
  <si>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</si>
  <si>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</si>
  <si>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</si>
  <si>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</si>
  <si>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</si>
  <si>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</si>
  <si>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</si>
  <si>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</si>
  <si>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</si>
  <si>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</si>
  <si>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</si>
  <si>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</si>
  <si>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</si>
  <si>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</si>
  <si>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</si>
  <si>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</si>
  <si>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ULTERIORI OPERE art. 106 c. 1B  D.lgs 50/2016</t>
  </si>
  <si>
    <t>13: ALTRO</t>
  </si>
  <si>
    <t>9341725B55</t>
  </si>
  <si>
    <t>3529/2022 - Lavori di rifunzionalizzazione dello storico complesso carcerario "Le Nuove" - 1° Lotto 2° Stralcio - Braccio VI</t>
  </si>
  <si>
    <t>RTI APPALTI COSTRUZIONI EDILI A.C.E. srl / Impr. Edile di PICCHETTA CARLO</t>
  </si>
  <si>
    <t>ULTERIORI OPERE art. 106 c. 1B-C-C7  D.lgs 50/2016</t>
  </si>
  <si>
    <t>COMPENSAZIONE PREZZI art. 26 D.L. 50/2022 e art. 1 c. 458 L. 197/2022</t>
  </si>
  <si>
    <t xml:space="preserve">3 </t>
  </si>
  <si>
    <t>PERIODO SITUAZIONE LAVORI :  A TUTTO IL 31 OTTOBRE 2023</t>
  </si>
  <si>
    <t>6 - 12</t>
  </si>
  <si>
    <t xml:space="preserve"> CUP</t>
  </si>
  <si>
    <t>LINEA DI FINANZIAMENTO</t>
  </si>
  <si>
    <t>C19H19000470004</t>
  </si>
  <si>
    <t>C14E16000530004</t>
  </si>
  <si>
    <t>C15J18000160004</t>
  </si>
  <si>
    <t>C19H19000430004</t>
  </si>
  <si>
    <t>C15I18001210004</t>
  </si>
  <si>
    <t>C15J18000140004</t>
  </si>
  <si>
    <t>C15I18001250004</t>
  </si>
  <si>
    <t>C19J15000150004</t>
  </si>
  <si>
    <t>C15I18001150004</t>
  </si>
  <si>
    <t>C13G18000010001</t>
  </si>
  <si>
    <t>FONDI CIPE</t>
  </si>
  <si>
    <t>MEZZI DI BILANCIO</t>
  </si>
  <si>
    <t>C15I18001170004</t>
  </si>
  <si>
    <t>NON PREVISTO</t>
  </si>
  <si>
    <t>CONTRIBUTO MINISTERO GIUSTIZIA - MUTUO CASSA DD.PP. ANNO 2003 N. 1186 DEVOLUTO NEL 2023</t>
  </si>
  <si>
    <t>MUTUO ANNO 2020                    CASSA DDPP N. 2382</t>
  </si>
  <si>
    <t>MUTUO ANNO 2017                        CASSA DD.PP. n° 2307</t>
  </si>
  <si>
    <t>MUTUO ANNO 2020                      CASSA DD.PP. N. 2395</t>
  </si>
  <si>
    <t>MUTUO ANNO 2020                     CASSA DD.PP. N. 2375</t>
  </si>
  <si>
    <t>MUTUO ANNO 2020                         CASSA DD.PP. N. 2368</t>
  </si>
  <si>
    <t>MUTUO ANNO 2019                    CASSA DD.PP. N. 2331</t>
  </si>
  <si>
    <t>MUTUO ANNO 2021                    CASSA DD.PP. N. 2427</t>
  </si>
  <si>
    <t>MUTUO ANNO 2020                     CASSA DDPP 2369</t>
  </si>
  <si>
    <t xml:space="preserve">MUTUO ANNO 2021                        CASSA DD.PP. N. 2428
</t>
  </si>
  <si>
    <t>DIPARTIMENTO MANUTENZIONI E SERVIZI TECNICI</t>
  </si>
  <si>
    <t>EDILIZIA SCOLASTICA</t>
  </si>
  <si>
    <t xml:space="preserve">                          PERIODO SITUAZIONE LAVORI : A TUTTO IL 31 OTTOBRE 2023</t>
  </si>
  <si>
    <t>CODICE IDENTIFICATIVO CIG</t>
  </si>
  <si>
    <t>CUP</t>
  </si>
  <si>
    <t xml:space="preserve"> OPERA                                                                                                                (Codice Opera + descrizione opera)</t>
  </si>
  <si>
    <t>LINEA FINANZIAMENTO</t>
  </si>
  <si>
    <t>DITTA                                                 AGGIUDICATARIA</t>
  </si>
  <si>
    <t>N.                      OFFERTE</t>
  </si>
  <si>
    <t>INIZIO LAVORI</t>
  </si>
  <si>
    <t>FINE LAVORI</t>
  </si>
  <si>
    <t>PROC. APERTA</t>
  </si>
  <si>
    <t>PROC.NEG</t>
  </si>
  <si>
    <t>PROC.NEG.MEPA</t>
  </si>
  <si>
    <t>94993496C7</t>
  </si>
  <si>
    <t>CUP C19E20000470002</t>
  </si>
  <si>
    <t>C.O. 4845 - MANUTENZIONE STRAORDINARIA RESTAURO FACCIATE SCUOLA BONCOMPAGNI VIA VIDUA 1 /VIA GALVANI 7 LOTTO 2</t>
  </si>
  <si>
    <t>PNRR NEXT GENERATION EU - MISURA M2C4 INVESTIMENTO 2.2</t>
  </si>
  <si>
    <t>EDIL EUROPA SRL</t>
  </si>
  <si>
    <t>1.081.277,34</t>
  </si>
  <si>
    <t>9632576D2B</t>
  </si>
  <si>
    <t xml:space="preserve">CUP C16E18000080002 </t>
  </si>
  <si>
    <t>C.O. 4328 - MANUTENZIONE PER RECUPERO FUNZIONALE E CONSOLIDAMENTO STRUTTURALE /  COMPLETAMENTO - EDIFICIO SCOLASTICO DI VIA GERMONIO, 4</t>
  </si>
  <si>
    <t>CONTRIBUTO REGIONALE E MUTUO CASSA DD.PP. N. 2450</t>
  </si>
  <si>
    <t>R.T.I. TERRA COSTRUZIONI SRL/LUSSU COPERTURE A SOCIO UNICO SRL/CO.GEN.T.A. SRL/SINERGICA SRL</t>
  </si>
  <si>
    <t>4.313.545,00</t>
  </si>
  <si>
    <t>ULTERIORI OPERE art. 106 C.1b D.Lgs. 50/2016</t>
  </si>
  <si>
    <t>6</t>
  </si>
  <si>
    <t>COMPENSAZIONE PREZZI art. 26  D.L. 50/2022</t>
  </si>
  <si>
    <t>872812656D</t>
  </si>
  <si>
    <t xml:space="preserve">CUP C15B18000950004 </t>
  </si>
  <si>
    <t>4730/2020 - Lavori di Manutenzione Straordinaria ripristini strutturali in edifici scolastici. Bilancio 2020</t>
  </si>
  <si>
    <t xml:space="preserve">FINANZIAMENTO CON MUTUO CASSA DD.PP. </t>
  </si>
  <si>
    <t>GRAL COSTRUZIONI s.r.l.</t>
  </si>
  <si>
    <t>933144258A</t>
  </si>
  <si>
    <t xml:space="preserve">CUP C15B18001000004 </t>
  </si>
  <si>
    <t>4749/2021 - Lavori di Manutenzione Straordinaria con ripristini strutturali in edifici scolastici. Bilancio 2021</t>
  </si>
  <si>
    <t>FINANZIAMENTO NUOVO MUTUO ANNO 2021 CASSA DD.PP. N. 2418.</t>
  </si>
  <si>
    <t>LAVORI IN CORSO S.R.L.</t>
  </si>
  <si>
    <t>95504142F4</t>
  </si>
  <si>
    <t>CUP C15B18000890004</t>
  </si>
  <si>
    <t>4747/2021 - M.S. con adeguamento normativo manufatti contenenti amianto/FAV negli edifici scolastici di ogni ordine e grado. Anno 2021</t>
  </si>
  <si>
    <t>FINANZIAMENTO CON MUTUO ANNO 2021 CASSA DD.PP. N. 2437</t>
  </si>
  <si>
    <t>Società ECO s.r.l.</t>
  </si>
  <si>
    <t>90993751CC</t>
  </si>
  <si>
    <t>CUP C17H21004160006</t>
  </si>
  <si>
    <t>4927 - PON METRO REACT-EU TORINO  Manutenzione Straordinaria finalizzata alla riduzione dei consumi energetici Edificio Scolastico di VIA NEGRI 21/23.</t>
  </si>
  <si>
    <t>FINANZIAMENTO NELL'AMBITO DELLA RISPOSTA DELL'UNIONE ALLA PANDEMIA DI COVID 19</t>
  </si>
  <si>
    <t>ATI EDILTERMICA IORIO srl / F.LLI BARATELLA srl / FLORIO PIETRO srl</t>
  </si>
  <si>
    <t>4
20</t>
  </si>
  <si>
    <t>MODIFICA CONTRATTUALE art. 106 c2 let. b)</t>
  </si>
  <si>
    <t>2410 - Ristrutturazione edilizia in p.za della Repubblica 13 - TO per realizzazione di ed. resid. Per anziani - PNRR Misura M5C2 Investimento 2.3 PINQUA PORTA PALAZZO</t>
  </si>
  <si>
    <t>5045-PNRR- Fondo complementare D.L. n. 59/2021 convertito con modificazioni dalla L.101/2021 programma "Sicuro Verde e Sociale" -Intervento di efficientamento energetico di ERP via Aosta 37</t>
  </si>
  <si>
    <t>5044-PNRR-PNRR- Fondo complementare D.L. n. 59/2021 convertito con modificazioni dalla L.101/2021 programma "Sicuro Verde e Sociale" -Intervento di efficientamento energetico di ERP via Sansovino 26</t>
  </si>
  <si>
    <t>4924-PNRR - Riqualificazione dell'area Veglio "Ambito urbano 4.4 Veglio" con sistemazioni esterne e realizzazione di alloggi di E.R.P. e Servizi (ASPI)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</si>
</sst>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0.0%"/>
    <numFmt numFmtId="179" formatCode="d/m/yy"/>
    <numFmt numFmtId="180" formatCode="h:mm"/>
    <numFmt numFmtId="181" formatCode="d/m/yyyy"/>
    <numFmt numFmtId="182" formatCode="[$-410]h:mm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Arial"/>
      <family val="0"/>
    </font>
    <font>
      <sz val="10"/>
      <name val="Calibri"/>
      <family val="0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sz val="8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0"/>
    </font>
    <font>
      <sz val="6"/>
      <color indexed="12"/>
      <name val="Times New Roman"/>
      <family val="1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0"/>
    </font>
    <font>
      <sz val="9"/>
      <color indexed="10"/>
      <name val="Arial"/>
      <family val="2"/>
    </font>
    <font>
      <b/>
      <sz val="6"/>
      <color indexed="8"/>
      <name val="Times New Roman"/>
      <family val="0"/>
    </font>
    <font>
      <sz val="8"/>
      <color indexed="1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/>
      <right/>
      <top style="thin">
        <color indexed="12"/>
      </top>
      <bottom/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56"/>
      </right>
      <top style="thin"/>
      <bottom style="thin"/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/>
      <right style="thin"/>
      <top style="thin">
        <color indexed="56"/>
      </top>
      <bottom style="thin">
        <color indexed="56"/>
      </bottom>
    </border>
    <border>
      <left style="thin"/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/>
    </border>
    <border>
      <left>
        <color indexed="63"/>
      </left>
      <right style="thin"/>
      <top style="thin">
        <color indexed="56"/>
      </top>
      <bottom style="thin"/>
    </border>
    <border>
      <left style="thin"/>
      <right style="thin">
        <color indexed="56"/>
      </right>
      <top style="thin">
        <color indexed="56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12"/>
      </right>
      <top>
        <color indexed="63"/>
      </top>
      <bottom style="thin">
        <color indexed="56"/>
      </bottom>
    </border>
    <border>
      <left style="thin"/>
      <right style="thin">
        <color indexed="12"/>
      </right>
      <top>
        <color indexed="63"/>
      </top>
      <bottom style="thin">
        <color indexed="56"/>
      </bottom>
    </border>
    <border>
      <left style="thin"/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>
        <color indexed="56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 style="thin">
        <color indexed="56"/>
      </bottom>
    </border>
    <border>
      <left style="thin">
        <color indexed="56"/>
      </left>
      <right style="thin">
        <color indexed="12"/>
      </right>
      <top style="thin">
        <color indexed="56"/>
      </top>
      <bottom style="thin">
        <color indexed="56"/>
      </bottom>
    </border>
    <border>
      <left style="thin">
        <color indexed="12"/>
      </left>
      <right style="thin">
        <color indexed="12"/>
      </right>
      <top style="thin">
        <color indexed="56"/>
      </top>
      <bottom style="thin">
        <color indexed="56"/>
      </bottom>
    </border>
    <border>
      <left style="thin">
        <color indexed="12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12"/>
      </right>
      <top style="thin">
        <color indexed="56"/>
      </top>
      <bottom style="thin">
        <color indexed="56"/>
      </bottom>
    </border>
    <border>
      <left style="thin">
        <color indexed="12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30"/>
      </right>
      <top style="hair">
        <color indexed="12"/>
      </top>
      <bottom/>
    </border>
    <border>
      <left style="hair">
        <color indexed="12"/>
      </left>
      <right style="thin">
        <color indexed="30"/>
      </right>
      <top/>
      <bottom/>
    </border>
    <border>
      <left/>
      <right style="hair">
        <color indexed="12"/>
      </right>
      <top/>
      <bottom style="hair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rgb="FF0033CC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/>
      <top style="medium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/>
      <right style="thin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6"/>
      </right>
      <top style="medium">
        <color indexed="12"/>
      </top>
      <bottom>
        <color indexed="63"/>
      </bottom>
    </border>
    <border>
      <left style="thin"/>
      <right style="thin">
        <color indexed="56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>
        <color indexed="56"/>
      </left>
      <right style="thin">
        <color indexed="12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rgb="FF0033CC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rgb="FF0033CC"/>
      </left>
      <right>
        <color indexed="63"/>
      </right>
      <top style="thin">
        <color indexed="12"/>
      </top>
      <bottom style="thin">
        <color rgb="FF0033CC"/>
      </bottom>
    </border>
    <border>
      <left style="thin">
        <color rgb="FF0033CC"/>
      </left>
      <right>
        <color indexed="63"/>
      </right>
      <top>
        <color indexed="63"/>
      </top>
      <bottom style="thin">
        <color rgb="FF0033CC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72" fontId="25" fillId="0" borderId="11" xfId="0" applyNumberFormat="1" applyFont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172" fontId="25" fillId="0" borderId="15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9" fontId="25" fillId="0" borderId="14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4" fontId="37" fillId="25" borderId="19" xfId="0" applyNumberFormat="1" applyFont="1" applyFill="1" applyBorder="1" applyAlignment="1">
      <alignment horizontal="right" vertical="center"/>
    </xf>
    <xf numFmtId="173" fontId="25" fillId="0" borderId="12" xfId="0" applyNumberFormat="1" applyFont="1" applyFill="1" applyBorder="1" applyAlignment="1" quotePrefix="1">
      <alignment horizontal="center" vertical="center" wrapText="1"/>
    </xf>
    <xf numFmtId="16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/>
    </xf>
    <xf numFmtId="9" fontId="25" fillId="0" borderId="14" xfId="0" applyNumberFormat="1" applyFont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1" xfId="0" applyNumberFormat="1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21" xfId="0" applyNumberFormat="1" applyFont="1" applyFill="1" applyBorder="1" applyAlignment="1" quotePrefix="1">
      <alignment horizontal="center" vertical="center"/>
    </xf>
    <xf numFmtId="49" fontId="25" fillId="0" borderId="22" xfId="0" applyNumberFormat="1" applyFont="1" applyBorder="1" applyAlignment="1" quotePrefix="1">
      <alignment horizontal="center" vertical="center"/>
    </xf>
    <xf numFmtId="0" fontId="25" fillId="0" borderId="14" xfId="0" applyFont="1" applyBorder="1" applyAlignment="1" quotePrefix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24" borderId="10" xfId="0" applyFont="1" applyFill="1" applyBorder="1" applyAlignment="1">
      <alignment horizontal="center" vertical="center" textRotation="90" wrapText="1"/>
    </xf>
    <xf numFmtId="4" fontId="25" fillId="0" borderId="14" xfId="0" applyNumberFormat="1" applyFont="1" applyBorder="1" applyAlignment="1">
      <alignment vertical="center"/>
    </xf>
    <xf numFmtId="49" fontId="25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right" vertical="center" wrapText="1"/>
    </xf>
    <xf numFmtId="173" fontId="25" fillId="0" borderId="23" xfId="0" applyNumberFormat="1" applyFont="1" applyBorder="1" applyAlignment="1">
      <alignment horizontal="center" vertical="center" wrapText="1"/>
    </xf>
    <xf numFmtId="9" fontId="25" fillId="0" borderId="23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right" vertical="center" wrapText="1"/>
    </xf>
    <xf numFmtId="49" fontId="25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/>
    </xf>
    <xf numFmtId="4" fontId="25" fillId="0" borderId="15" xfId="0" applyNumberFormat="1" applyFont="1" applyBorder="1" applyAlignment="1">
      <alignment horizontal="right" vertical="center" wrapText="1"/>
    </xf>
    <xf numFmtId="0" fontId="25" fillId="26" borderId="15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73" fontId="25" fillId="0" borderId="12" xfId="0" applyNumberFormat="1" applyFont="1" applyBorder="1" applyAlignment="1">
      <alignment horizontal="center" vertical="center" wrapText="1"/>
    </xf>
    <xf numFmtId="178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26" borderId="26" xfId="0" applyFont="1" applyFill="1" applyBorder="1" applyAlignment="1">
      <alignment horizontal="center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178" fontId="25" fillId="0" borderId="15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47" fillId="0" borderId="11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9" fontId="25" fillId="0" borderId="12" xfId="0" applyNumberFormat="1" applyFont="1" applyBorder="1" applyAlignment="1">
      <alignment horizontal="center" vertical="center" wrapText="1"/>
    </xf>
    <xf numFmtId="179" fontId="25" fillId="0" borderId="15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179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left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179" fontId="25" fillId="0" borderId="15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179" fontId="25" fillId="0" borderId="14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26" borderId="28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" fontId="48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justify" vertical="top"/>
    </xf>
    <xf numFmtId="0" fontId="49" fillId="0" borderId="12" xfId="0" applyFont="1" applyBorder="1" applyAlignment="1">
      <alignment horizontal="justify" vertical="justify"/>
    </xf>
    <xf numFmtId="0" fontId="49" fillId="0" borderId="12" xfId="0" applyFont="1" applyBorder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/>
    </xf>
    <xf numFmtId="49" fontId="25" fillId="0" borderId="17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178" fontId="25" fillId="0" borderId="14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justify" vertical="top" wrapText="1"/>
    </xf>
    <xf numFmtId="49" fontId="25" fillId="0" borderId="13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8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4" fontId="37" fillId="27" borderId="14" xfId="0" applyNumberFormat="1" applyFont="1" applyFill="1" applyBorder="1" applyAlignment="1">
      <alignment horizontal="right" vertical="center"/>
    </xf>
    <xf numFmtId="17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4" fontId="47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25" fillId="0" borderId="15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2" fillId="0" borderId="15" xfId="0" applyFont="1" applyFill="1" applyBorder="1" applyAlignment="1">
      <alignment horizontal="left" vertical="center" wrapText="1"/>
    </xf>
    <xf numFmtId="173" fontId="25" fillId="28" borderId="15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173" fontId="25" fillId="28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25" fillId="26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49" fontId="25" fillId="26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37" fillId="24" borderId="19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80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80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4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horizontal="center" vertical="center" wrapText="1"/>
    </xf>
    <xf numFmtId="4" fontId="25" fillId="28" borderId="15" xfId="0" applyNumberFormat="1" applyFont="1" applyFill="1" applyBorder="1" applyAlignment="1">
      <alignment horizontal="right" vertical="center" wrapText="1"/>
    </xf>
    <xf numFmtId="4" fontId="25" fillId="28" borderId="34" xfId="0" applyNumberFormat="1" applyFont="1" applyFill="1" applyBorder="1" applyAlignment="1">
      <alignment horizontal="right"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right" vertical="center" wrapText="1"/>
    </xf>
    <xf numFmtId="173" fontId="25" fillId="28" borderId="15" xfId="0" applyNumberFormat="1" applyFont="1" applyFill="1" applyBorder="1" applyAlignment="1">
      <alignment vertical="center" wrapText="1"/>
    </xf>
    <xf numFmtId="4" fontId="25" fillId="28" borderId="37" xfId="0" applyNumberFormat="1" applyFont="1" applyFill="1" applyBorder="1" applyAlignment="1">
      <alignment horizontal="right" vertical="center" wrapText="1"/>
    </xf>
    <xf numFmtId="0" fontId="25" fillId="26" borderId="15" xfId="0" applyNumberFormat="1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28" borderId="46" xfId="0" applyFont="1" applyFill="1" applyBorder="1" applyAlignment="1">
      <alignment horizontal="center" vertical="center" wrapText="1"/>
    </xf>
    <xf numFmtId="4" fontId="25" fillId="28" borderId="18" xfId="0" applyNumberFormat="1" applyFont="1" applyFill="1" applyBorder="1" applyAlignment="1">
      <alignment horizontal="right"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5" fillId="28" borderId="47" xfId="0" applyFont="1" applyFill="1" applyBorder="1" applyAlignment="1">
      <alignment horizontal="left" vertical="center" wrapText="1"/>
    </xf>
    <xf numFmtId="0" fontId="25" fillId="28" borderId="39" xfId="0" applyFont="1" applyFill="1" applyBorder="1" applyAlignment="1">
      <alignment horizontal="left" vertical="center" wrapText="1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28" borderId="0" xfId="0" applyFont="1" applyFill="1" applyBorder="1" applyAlignment="1">
      <alignment horizontal="center" vertical="center" wrapText="1"/>
    </xf>
    <xf numFmtId="4" fontId="25" fillId="28" borderId="52" xfId="0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left" vertical="center" wrapText="1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Fill="1" applyBorder="1" applyAlignment="1">
      <alignment vertical="center" wrapText="1"/>
    </xf>
    <xf numFmtId="0" fontId="25" fillId="0" borderId="55" xfId="0" applyFont="1" applyFill="1" applyBorder="1" applyAlignment="1">
      <alignment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28" borderId="55" xfId="0" applyFont="1" applyFill="1" applyBorder="1" applyAlignment="1">
      <alignment horizontal="center" vertical="center" wrapText="1"/>
    </xf>
    <xf numFmtId="49" fontId="25" fillId="28" borderId="11" xfId="0" applyNumberFormat="1" applyFont="1" applyFill="1" applyBorder="1" applyAlignment="1">
      <alignment horizontal="righ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60" xfId="0" applyFont="1" applyBorder="1" applyAlignment="1">
      <alignment horizontal="center" vertical="center"/>
    </xf>
    <xf numFmtId="0" fontId="25" fillId="0" borderId="53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left" vertical="center" wrapText="1"/>
    </xf>
    <xf numFmtId="0" fontId="25" fillId="0" borderId="61" xfId="0" applyFont="1" applyFill="1" applyBorder="1" applyAlignment="1">
      <alignment horizontal="left" vertical="center" wrapText="1"/>
    </xf>
    <xf numFmtId="0" fontId="25" fillId="0" borderId="62" xfId="0" applyFont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left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right" vertical="center" wrapText="1"/>
    </xf>
    <xf numFmtId="0" fontId="25" fillId="0" borderId="59" xfId="0" applyFont="1" applyFill="1" applyBorder="1" applyAlignment="1">
      <alignment horizontal="center" vertical="center"/>
    </xf>
    <xf numFmtId="0" fontId="25" fillId="28" borderId="64" xfId="0" applyFont="1" applyFill="1" applyBorder="1" applyAlignment="1">
      <alignment horizontal="left" vertical="center" wrapText="1"/>
    </xf>
    <xf numFmtId="0" fontId="23" fillId="24" borderId="65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0" borderId="66" xfId="0" applyFont="1" applyBorder="1" applyAlignment="1">
      <alignment vertical="center"/>
    </xf>
    <xf numFmtId="0" fontId="25" fillId="26" borderId="14" xfId="0" applyNumberFormat="1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5" fillId="28" borderId="67" xfId="0" applyFont="1" applyFill="1" applyBorder="1" applyAlignment="1">
      <alignment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left" vertical="center" wrapText="1"/>
    </xf>
    <xf numFmtId="0" fontId="25" fillId="28" borderId="14" xfId="0" applyFont="1" applyFill="1" applyBorder="1" applyAlignment="1">
      <alignment horizontal="center" vertical="center" wrapText="1"/>
    </xf>
    <xf numFmtId="173" fontId="25" fillId="26" borderId="14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5" fillId="0" borderId="70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center" wrapText="1"/>
    </xf>
    <xf numFmtId="9" fontId="0" fillId="0" borderId="11" xfId="5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" fontId="37" fillId="24" borderId="29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8" borderId="0" xfId="0" applyFont="1" applyFill="1" applyBorder="1" applyAlignment="1">
      <alignment wrapText="1"/>
    </xf>
    <xf numFmtId="0" fontId="57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5" fillId="28" borderId="0" xfId="0" applyNumberFormat="1" applyFont="1" applyFill="1" applyBorder="1" applyAlignment="1">
      <alignment horizontal="right" vertical="center" wrapText="1"/>
    </xf>
    <xf numFmtId="4" fontId="25" fillId="26" borderId="0" xfId="0" applyNumberFormat="1" applyFont="1" applyFill="1" applyBorder="1" applyAlignment="1">
      <alignment horizontal="right" vertical="center" wrapText="1"/>
    </xf>
    <xf numFmtId="180" fontId="30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180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5" fillId="0" borderId="14" xfId="0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left" vertical="center" wrapText="1"/>
    </xf>
    <xf numFmtId="0" fontId="59" fillId="0" borderId="14" xfId="0" applyFont="1" applyBorder="1" applyAlignment="1">
      <alignment horizontal="right"/>
    </xf>
    <xf numFmtId="4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4" fontId="37" fillId="25" borderId="19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60" fillId="25" borderId="0" xfId="0" applyFont="1" applyFill="1" applyBorder="1" applyAlignment="1">
      <alignment vertical="center"/>
    </xf>
    <xf numFmtId="0" fontId="60" fillId="29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2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23" fillId="24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4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center"/>
    </xf>
    <xf numFmtId="0" fontId="25" fillId="0" borderId="25" xfId="0" applyFont="1" applyBorder="1" applyAlignment="1" applyProtection="1">
      <alignment vertical="center" wrapText="1"/>
      <protection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right" vertical="top"/>
    </xf>
    <xf numFmtId="0" fontId="25" fillId="0" borderId="14" xfId="0" applyFont="1" applyBorder="1" applyAlignment="1">
      <alignment horizontal="centerContinuous" vertical="top"/>
    </xf>
    <xf numFmtId="0" fontId="22" fillId="0" borderId="14" xfId="0" applyFont="1" applyBorder="1" applyAlignment="1">
      <alignment/>
    </xf>
    <xf numFmtId="178" fontId="25" fillId="0" borderId="12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/>
    </xf>
    <xf numFmtId="4" fontId="37" fillId="24" borderId="14" xfId="0" applyNumberFormat="1" applyFont="1" applyFill="1" applyBorder="1" applyAlignment="1">
      <alignment horizontal="right" vertical="center"/>
    </xf>
    <xf numFmtId="4" fontId="53" fillId="0" borderId="14" xfId="0" applyNumberFormat="1" applyFont="1" applyBorder="1" applyAlignment="1">
      <alignment wrapText="1"/>
    </xf>
    <xf numFmtId="0" fontId="53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64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4" fontId="65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69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 wrapText="1"/>
    </xf>
    <xf numFmtId="0" fontId="25" fillId="0" borderId="14" xfId="0" applyFont="1" applyBorder="1" applyAlignment="1" applyProtection="1">
      <alignment vertical="center" wrapText="1"/>
      <protection/>
    </xf>
    <xf numFmtId="0" fontId="25" fillId="0" borderId="72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9" fontId="25" fillId="0" borderId="14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25" fillId="0" borderId="73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9" fontId="25" fillId="0" borderId="12" xfId="5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vertical="center" wrapText="1"/>
      <protection/>
    </xf>
    <xf numFmtId="4" fontId="25" fillId="0" borderId="15" xfId="0" applyNumberFormat="1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4" fontId="25" fillId="0" borderId="18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71" fillId="0" borderId="0" xfId="0" applyFont="1" applyFill="1" applyAlignment="1">
      <alignment/>
    </xf>
    <xf numFmtId="9" fontId="25" fillId="0" borderId="11" xfId="0" applyNumberFormat="1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Fill="1" applyBorder="1" applyAlignment="1">
      <alignment horizontal="center" vertical="center" wrapText="1"/>
    </xf>
    <xf numFmtId="4" fontId="36" fillId="26" borderId="19" xfId="0" applyNumberFormat="1" applyFont="1" applyFill="1" applyBorder="1" applyAlignment="1">
      <alignment horizontal="right" vertical="center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26" borderId="0" xfId="0" applyFont="1" applyFill="1" applyAlignment="1">
      <alignment wrapText="1"/>
    </xf>
    <xf numFmtId="0" fontId="44" fillId="0" borderId="0" xfId="0" applyFont="1" applyAlignment="1">
      <alignment/>
    </xf>
    <xf numFmtId="0" fontId="73" fillId="0" borderId="0" xfId="0" applyFont="1" applyAlignment="1">
      <alignment horizontal="right" wrapText="1"/>
    </xf>
    <xf numFmtId="0" fontId="73" fillId="0" borderId="0" xfId="0" applyFont="1" applyAlignment="1">
      <alignment horizontal="left"/>
    </xf>
    <xf numFmtId="4" fontId="65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4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5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30" fillId="0" borderId="0" xfId="0" applyNumberFormat="1" applyFont="1" applyAlignment="1">
      <alignment horizontal="left" vertical="center"/>
    </xf>
    <xf numFmtId="180" fontId="76" fillId="0" borderId="0" xfId="0" applyNumberFormat="1" applyFont="1" applyAlignment="1">
      <alignment horizontal="left" vertical="center"/>
    </xf>
    <xf numFmtId="180" fontId="72" fillId="0" borderId="0" xfId="0" applyNumberFormat="1" applyFont="1" applyAlignment="1">
      <alignment horizontal="left" vertical="center"/>
    </xf>
    <xf numFmtId="180" fontId="7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23" fillId="26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23" fillId="26" borderId="0" xfId="0" applyFont="1" applyFill="1" applyBorder="1" applyAlignment="1" applyProtection="1">
      <alignment horizontal="left" vertical="center" wrapText="1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4" fontId="25" fillId="0" borderId="12" xfId="0" applyNumberFormat="1" applyFont="1" applyBorder="1" applyAlignment="1" applyProtection="1">
      <alignment horizontal="right" vertical="center" wrapText="1"/>
      <protection/>
    </xf>
    <xf numFmtId="9" fontId="25" fillId="0" borderId="15" xfId="0" applyNumberFormat="1" applyFont="1" applyBorder="1" applyAlignment="1" applyProtection="1">
      <alignment horizontal="center" vertical="center" wrapText="1"/>
      <protection/>
    </xf>
    <xf numFmtId="4" fontId="25" fillId="0" borderId="15" xfId="0" applyNumberFormat="1" applyFont="1" applyBorder="1" applyAlignment="1" applyProtection="1">
      <alignment horizontal="right" vertical="center" wrapText="1"/>
      <protection/>
    </xf>
    <xf numFmtId="11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7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4" fontId="25" fillId="0" borderId="14" xfId="0" applyNumberFormat="1" applyFont="1" applyBorder="1" applyAlignment="1" applyProtection="1">
      <alignment horizontal="right" vertical="center"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9" fontId="25" fillId="26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75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left" vertical="center"/>
      <protection/>
    </xf>
    <xf numFmtId="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76" xfId="0" applyFont="1" applyBorder="1" applyAlignment="1" applyProtection="1">
      <alignment vertical="center" wrapText="1"/>
      <protection/>
    </xf>
    <xf numFmtId="4" fontId="25" fillId="0" borderId="11" xfId="0" applyNumberFormat="1" applyFont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9" fontId="25" fillId="0" borderId="14" xfId="0" applyNumberFormat="1" applyFont="1" applyBorder="1" applyAlignment="1" applyProtection="1">
      <alignment horizontal="center" vertical="center"/>
      <protection/>
    </xf>
    <xf numFmtId="4" fontId="25" fillId="0" borderId="12" xfId="0" applyNumberFormat="1" applyFont="1" applyBorder="1" applyAlignment="1" applyProtection="1">
      <alignment horizontal="right" vertical="center"/>
      <protection/>
    </xf>
    <xf numFmtId="9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vertical="center" wrapText="1"/>
      <protection/>
    </xf>
    <xf numFmtId="4" fontId="25" fillId="26" borderId="68" xfId="0" applyNumberFormat="1" applyFont="1" applyFill="1" applyBorder="1" applyAlignment="1" applyProtection="1">
      <alignment horizontal="right" vertical="center"/>
      <protection/>
    </xf>
    <xf numFmtId="0" fontId="25" fillId="26" borderId="68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77" xfId="0" applyFont="1" applyBorder="1" applyAlignment="1" applyProtection="1">
      <alignment vertical="center" wrapText="1"/>
      <protection/>
    </xf>
    <xf numFmtId="14" fontId="25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173" fontId="25" fillId="0" borderId="12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9" fontId="25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4" fontId="37" fillId="25" borderId="19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 wrapText="1"/>
      <protection/>
    </xf>
    <xf numFmtId="9" fontId="25" fillId="0" borderId="0" xfId="0" applyNumberFormat="1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right" wrapText="1"/>
      <protection/>
    </xf>
    <xf numFmtId="0" fontId="73" fillId="0" borderId="0" xfId="0" applyFont="1" applyAlignment="1" applyProtection="1">
      <alignment horizontal="left"/>
      <protection/>
    </xf>
    <xf numFmtId="4" fontId="65" fillId="0" borderId="0" xfId="0" applyNumberFormat="1" applyFont="1" applyAlignment="1" applyProtection="1">
      <alignment horizontal="right" vertical="center" wrapText="1"/>
      <protection/>
    </xf>
    <xf numFmtId="0" fontId="73" fillId="0" borderId="0" xfId="0" applyFont="1" applyAlignment="1" applyProtection="1">
      <alignment wrapText="1"/>
      <protection/>
    </xf>
    <xf numFmtId="0" fontId="77" fillId="0" borderId="0" xfId="0" applyFont="1" applyAlignment="1" applyProtection="1">
      <alignment horizontal="center" wrapText="1"/>
      <protection/>
    </xf>
    <xf numFmtId="0" fontId="77" fillId="0" borderId="0" xfId="0" applyFont="1" applyAlignment="1" applyProtection="1">
      <alignment horizontal="center" vertical="center" wrapText="1"/>
      <protection/>
    </xf>
    <xf numFmtId="9" fontId="78" fillId="0" borderId="0" xfId="0" applyNumberFormat="1" applyFont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 wrapText="1"/>
      <protection/>
    </xf>
    <xf numFmtId="4" fontId="54" fillId="0" borderId="0" xfId="0" applyNumberFormat="1" applyFont="1" applyAlignment="1" applyProtection="1">
      <alignment horizontal="center" vertical="center" wrapText="1"/>
      <protection/>
    </xf>
    <xf numFmtId="4" fontId="53" fillId="0" borderId="0" xfId="0" applyNumberFormat="1" applyFont="1" applyAlignment="1" applyProtection="1">
      <alignment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74" fillId="0" borderId="0" xfId="0" applyNumberFormat="1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5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/>
      <protection/>
    </xf>
    <xf numFmtId="182" fontId="30" fillId="0" borderId="0" xfId="0" applyNumberFormat="1" applyFont="1" applyAlignment="1" applyProtection="1">
      <alignment horizontal="left" vertical="center"/>
      <protection/>
    </xf>
    <xf numFmtId="180" fontId="23" fillId="0" borderId="0" xfId="0" applyNumberFormat="1" applyFont="1" applyAlignment="1" applyProtection="1">
      <alignment horizontal="left" vertical="center"/>
      <protection/>
    </xf>
    <xf numFmtId="180" fontId="30" fillId="0" borderId="0" xfId="0" applyNumberFormat="1" applyFont="1" applyAlignment="1" applyProtection="1">
      <alignment horizontal="left" vertical="center"/>
      <protection/>
    </xf>
    <xf numFmtId="180" fontId="76" fillId="0" borderId="0" xfId="0" applyNumberFormat="1" applyFont="1" applyAlignment="1" applyProtection="1">
      <alignment horizontal="left" vertical="center"/>
      <protection/>
    </xf>
    <xf numFmtId="180" fontId="72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173" fontId="25" fillId="0" borderId="14" xfId="0" applyNumberFormat="1" applyFont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78" xfId="0" applyFont="1" applyFill="1" applyBorder="1" applyAlignment="1">
      <alignment horizontal="left" vertical="center" wrapText="1"/>
    </xf>
    <xf numFmtId="4" fontId="25" fillId="0" borderId="79" xfId="0" applyNumberFormat="1" applyFont="1" applyFill="1" applyBorder="1" applyAlignment="1">
      <alignment horizontal="right" vertical="center" wrapText="1"/>
    </xf>
    <xf numFmtId="0" fontId="25" fillId="0" borderId="78" xfId="0" applyFont="1" applyBorder="1" applyAlignment="1">
      <alignment horizontal="left" vertical="center" wrapText="1"/>
    </xf>
    <xf numFmtId="0" fontId="25" fillId="0" borderId="80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25" fillId="0" borderId="81" xfId="0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79" fillId="0" borderId="0" xfId="0" applyFont="1" applyAlignment="1">
      <alignment/>
    </xf>
    <xf numFmtId="0" fontId="80" fillId="0" borderId="0" xfId="0" applyFont="1" applyAlignment="1">
      <alignment horizontal="right" wrapText="1"/>
    </xf>
    <xf numFmtId="0" fontId="80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4" fontId="84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82" fontId="30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2" fontId="30" fillId="0" borderId="0" xfId="0" applyNumberFormat="1" applyFont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8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9" fontId="25" fillId="0" borderId="12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 quotePrefix="1">
      <alignment horizontal="center" vertical="center"/>
    </xf>
    <xf numFmtId="173" fontId="25" fillId="0" borderId="15" xfId="0" applyNumberFormat="1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0" fontId="25" fillId="0" borderId="15" xfId="0" applyFont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 wrapText="1"/>
    </xf>
    <xf numFmtId="4" fontId="25" fillId="0" borderId="15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 wrapText="1"/>
    </xf>
    <xf numFmtId="20" fontId="30" fillId="0" borderId="0" xfId="0" applyNumberFormat="1" applyFont="1" applyBorder="1" applyAlignment="1">
      <alignment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23" fillId="24" borderId="83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7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 quotePrefix="1">
      <alignment horizontal="center" vertical="center" wrapText="1"/>
    </xf>
    <xf numFmtId="49" fontId="25" fillId="0" borderId="20" xfId="0" applyNumberFormat="1" applyFont="1" applyFill="1" applyBorder="1" applyAlignment="1" quotePrefix="1">
      <alignment horizontal="center" vertical="center"/>
    </xf>
    <xf numFmtId="0" fontId="23" fillId="24" borderId="84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9" fillId="3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4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6" fillId="27" borderId="85" xfId="0" applyFont="1" applyFill="1" applyBorder="1" applyAlignment="1">
      <alignment horizontal="center" vertical="center" wrapText="1"/>
    </xf>
    <xf numFmtId="0" fontId="36" fillId="27" borderId="86" xfId="0" applyFont="1" applyFill="1" applyBorder="1" applyAlignment="1">
      <alignment horizontal="center" vertical="center" wrapText="1"/>
    </xf>
    <xf numFmtId="0" fontId="36" fillId="27" borderId="87" xfId="0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textRotation="90" wrapText="1"/>
    </xf>
    <xf numFmtId="0" fontId="23" fillId="24" borderId="71" xfId="0" applyFont="1" applyFill="1" applyBorder="1" applyAlignment="1">
      <alignment horizontal="center" vertical="center" textRotation="90" wrapText="1"/>
    </xf>
    <xf numFmtId="0" fontId="23" fillId="24" borderId="88" xfId="0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20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89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36" fillId="24" borderId="2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3" fontId="25" fillId="28" borderId="12" xfId="0" applyNumberFormat="1" applyFont="1" applyFill="1" applyBorder="1" applyAlignment="1">
      <alignment horizontal="center" vertical="center" wrapText="1"/>
    </xf>
    <xf numFmtId="173" fontId="25" fillId="28" borderId="15" xfId="0" applyNumberFormat="1" applyFont="1" applyFill="1" applyBorder="1" applyAlignment="1">
      <alignment horizontal="center" vertical="center" wrapText="1"/>
    </xf>
    <xf numFmtId="173" fontId="25" fillId="28" borderId="11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49" fontId="25" fillId="26" borderId="15" xfId="0" applyNumberFormat="1" applyFont="1" applyFill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180" fontId="30" fillId="0" borderId="0" xfId="0" applyNumberFormat="1" applyFont="1" applyBorder="1" applyAlignment="1">
      <alignment horizontal="left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23" fillId="24" borderId="93" xfId="0" applyFont="1" applyFill="1" applyBorder="1" applyAlignment="1">
      <alignment horizontal="center" vertical="center" wrapText="1"/>
    </xf>
    <xf numFmtId="0" fontId="23" fillId="24" borderId="94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3" fillId="24" borderId="95" xfId="0" applyFont="1" applyFill="1" applyBorder="1" applyAlignment="1">
      <alignment horizontal="center" vertical="center" wrapText="1"/>
    </xf>
    <xf numFmtId="0" fontId="23" fillId="24" borderId="96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24" borderId="97" xfId="0" applyFont="1" applyFill="1" applyBorder="1" applyAlignment="1">
      <alignment horizontal="center" vertical="center" wrapText="1"/>
    </xf>
    <xf numFmtId="0" fontId="23" fillId="24" borderId="98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99" xfId="0" applyFont="1" applyFill="1" applyBorder="1" applyAlignment="1">
      <alignment horizontal="center" vertical="center" wrapText="1"/>
    </xf>
    <xf numFmtId="0" fontId="23" fillId="24" borderId="70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 wrapText="1"/>
    </xf>
    <xf numFmtId="0" fontId="25" fillId="0" borderId="10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102" xfId="0" applyFont="1" applyFill="1" applyBorder="1" applyAlignment="1">
      <alignment horizontal="left" vertical="center" wrapText="1"/>
    </xf>
    <xf numFmtId="0" fontId="25" fillId="0" borderId="103" xfId="0" applyFont="1" applyFill="1" applyBorder="1" applyAlignment="1">
      <alignment horizontal="left" vertical="center" wrapText="1"/>
    </xf>
    <xf numFmtId="0" fontId="25" fillId="0" borderId="104" xfId="0" applyFont="1" applyFill="1" applyBorder="1" applyAlignment="1">
      <alignment horizontal="left" vertical="center" wrapText="1"/>
    </xf>
    <xf numFmtId="0" fontId="25" fillId="0" borderId="105" xfId="0" applyFont="1" applyFill="1" applyBorder="1" applyAlignment="1">
      <alignment horizontal="left" vertical="center" wrapText="1"/>
    </xf>
    <xf numFmtId="0" fontId="25" fillId="0" borderId="106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28" borderId="36" xfId="0" applyNumberFormat="1" applyFont="1" applyFill="1" applyBorder="1" applyAlignment="1">
      <alignment horizontal="center" vertical="center" wrapText="1"/>
    </xf>
    <xf numFmtId="49" fontId="25" fillId="28" borderId="26" xfId="0" applyNumberFormat="1" applyFont="1" applyFill="1" applyBorder="1" applyAlignment="1">
      <alignment horizontal="center" vertical="center" wrapText="1"/>
    </xf>
    <xf numFmtId="49" fontId="25" fillId="28" borderId="28" xfId="0" applyNumberFormat="1" applyFont="1" applyFill="1" applyBorder="1" applyAlignment="1">
      <alignment horizontal="center" vertical="center" wrapText="1"/>
    </xf>
    <xf numFmtId="173" fontId="25" fillId="26" borderId="12" xfId="0" applyNumberFormat="1" applyFont="1" applyFill="1" applyBorder="1" applyAlignment="1">
      <alignment horizontal="center" vertical="center" wrapText="1"/>
    </xf>
    <xf numFmtId="173" fontId="25" fillId="26" borderId="11" xfId="0" applyNumberFormat="1" applyFont="1" applyFill="1" applyBorder="1" applyAlignment="1">
      <alignment horizontal="center" vertical="center" wrapText="1"/>
    </xf>
    <xf numFmtId="49" fontId="25" fillId="28" borderId="33" xfId="0" applyNumberFormat="1" applyFont="1" applyFill="1" applyBorder="1" applyAlignment="1">
      <alignment horizontal="center"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left" vertical="center" wrapText="1"/>
    </xf>
    <xf numFmtId="0" fontId="25" fillId="0" borderId="109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28" borderId="12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5" fillId="28" borderId="12" xfId="0" applyNumberFormat="1" applyFont="1" applyFill="1" applyBorder="1" applyAlignment="1">
      <alignment horizontal="center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0" fontId="25" fillId="26" borderId="11" xfId="0" applyNumberFormat="1" applyFont="1" applyFill="1" applyBorder="1" applyAlignment="1">
      <alignment horizontal="center" vertical="center" wrapText="1"/>
    </xf>
    <xf numFmtId="0" fontId="36" fillId="0" borderId="110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1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23" fillId="25" borderId="71" xfId="0" applyFont="1" applyFill="1" applyBorder="1" applyAlignment="1">
      <alignment horizontal="center" vertical="center" wrapText="1"/>
    </xf>
    <xf numFmtId="0" fontId="23" fillId="25" borderId="112" xfId="0" applyFont="1" applyFill="1" applyBorder="1" applyAlignment="1">
      <alignment horizontal="center" vertical="center" wrapText="1"/>
    </xf>
    <xf numFmtId="0" fontId="0" fillId="0" borderId="113" xfId="0" applyFont="1" applyBorder="1" applyAlignment="1">
      <alignment/>
    </xf>
    <xf numFmtId="0" fontId="0" fillId="0" borderId="24" xfId="0" applyFont="1" applyBorder="1" applyAlignment="1">
      <alignment/>
    </xf>
    <xf numFmtId="0" fontId="25" fillId="0" borderId="114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23" fillId="25" borderId="117" xfId="0" applyFont="1" applyFill="1" applyBorder="1" applyAlignment="1">
      <alignment horizontal="center" vertical="center" wrapText="1"/>
    </xf>
    <xf numFmtId="0" fontId="0" fillId="0" borderId="118" xfId="0" applyFont="1" applyBorder="1" applyAlignment="1">
      <alignment/>
    </xf>
    <xf numFmtId="0" fontId="0" fillId="0" borderId="71" xfId="0" applyFont="1" applyBorder="1" applyAlignment="1">
      <alignment/>
    </xf>
    <xf numFmtId="173" fontId="25" fillId="0" borderId="12" xfId="0" applyNumberFormat="1" applyFont="1" applyBorder="1" applyAlignment="1">
      <alignment horizontal="center" vertical="center" wrapText="1"/>
    </xf>
    <xf numFmtId="181" fontId="25" fillId="0" borderId="25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39" fillId="31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36" fillId="0" borderId="110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119" xfId="0" applyFont="1" applyBorder="1" applyAlignment="1">
      <alignment horizontal="center" vertical="center" wrapText="1"/>
    </xf>
    <xf numFmtId="0" fontId="36" fillId="0" borderId="11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23" fillId="24" borderId="1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173" fontId="25" fillId="0" borderId="14" xfId="0" applyNumberFormat="1" applyFont="1" applyBorder="1" applyAlignment="1">
      <alignment horizontal="center" vertical="center"/>
    </xf>
    <xf numFmtId="9" fontId="25" fillId="0" borderId="14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top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top"/>
    </xf>
    <xf numFmtId="0" fontId="36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20" fontId="68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0" fontId="23" fillId="24" borderId="65" xfId="0" applyFont="1" applyFill="1" applyBorder="1" applyAlignment="1">
      <alignment horizontal="center" vertical="center" wrapText="1"/>
    </xf>
    <xf numFmtId="0" fontId="23" fillId="24" borderId="6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173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36" fillId="26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25" borderId="84" xfId="0" applyFont="1" applyFill="1" applyBorder="1" applyAlignment="1" applyProtection="1">
      <alignment horizontal="center" vertical="center" wrapText="1"/>
      <protection/>
    </xf>
    <xf numFmtId="0" fontId="23" fillId="25" borderId="23" xfId="0" applyFont="1" applyFill="1" applyBorder="1" applyAlignment="1" applyProtection="1">
      <alignment horizontal="center" vertical="center" wrapText="1"/>
      <protection/>
    </xf>
    <xf numFmtId="0" fontId="25" fillId="0" borderId="73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20" xfId="0" applyFont="1" applyBorder="1" applyAlignment="1" applyProtection="1">
      <alignment horizontal="center" vertical="center"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vertical="center" wrapText="1"/>
      <protection/>
    </xf>
    <xf numFmtId="0" fontId="25" fillId="0" borderId="12" xfId="0" applyFont="1" applyBorder="1" applyAlignment="1" applyProtection="1">
      <alignment vertical="center" wrapText="1"/>
      <protection/>
    </xf>
    <xf numFmtId="4" fontId="25" fillId="0" borderId="121" xfId="0" applyNumberFormat="1" applyFont="1" applyBorder="1" applyAlignment="1" applyProtection="1">
      <alignment horizontal="right" vertical="center"/>
      <protection/>
    </xf>
    <xf numFmtId="0" fontId="25" fillId="0" borderId="14" xfId="0" applyFont="1" applyBorder="1" applyAlignment="1" applyProtection="1">
      <alignment vertical="center" wrapText="1"/>
      <protection/>
    </xf>
    <xf numFmtId="0" fontId="25" fillId="0" borderId="72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4" fontId="25" fillId="26" borderId="14" xfId="0" applyNumberFormat="1" applyFont="1" applyFill="1" applyBorder="1" applyAlignment="1" applyProtection="1">
      <alignment horizontal="right" vertical="center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182" fontId="30" fillId="0" borderId="0" xfId="0" applyNumberFormat="1" applyFont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14" fontId="25" fillId="0" borderId="14" xfId="0" applyNumberFormat="1" applyFont="1" applyBorder="1" applyAlignment="1" applyProtection="1">
      <alignment horizontal="center" vertical="center"/>
      <protection/>
    </xf>
    <xf numFmtId="4" fontId="25" fillId="0" borderId="14" xfId="0" applyNumberFormat="1" applyFont="1" applyBorder="1" applyAlignment="1" applyProtection="1">
      <alignment horizontal="right" vertical="center"/>
      <protection/>
    </xf>
    <xf numFmtId="0" fontId="36" fillId="0" borderId="19" xfId="0" applyFont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22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7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25" fillId="0" borderId="123" xfId="0" applyFont="1" applyFill="1" applyBorder="1" applyAlignment="1">
      <alignment horizontal="left" vertical="center" wrapText="1"/>
    </xf>
    <xf numFmtId="0" fontId="25" fillId="0" borderId="124" xfId="0" applyFont="1" applyFill="1" applyBorder="1" applyAlignment="1">
      <alignment horizontal="left" vertical="center" wrapText="1"/>
    </xf>
    <xf numFmtId="0" fontId="25" fillId="0" borderId="125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38100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59</xdr:row>
      <xdr:rowOff>0</xdr:rowOff>
    </xdr:from>
    <xdr:to>
      <xdr:col>1</xdr:col>
      <xdr:colOff>38100</xdr:colOff>
      <xdr:row>59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3737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205</xdr:row>
      <xdr:rowOff>0</xdr:rowOff>
    </xdr:from>
    <xdr:to>
      <xdr:col>1</xdr:col>
      <xdr:colOff>38100</xdr:colOff>
      <xdr:row>205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7895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276</xdr:row>
      <xdr:rowOff>0</xdr:rowOff>
    </xdr:from>
    <xdr:to>
      <xdr:col>0</xdr:col>
      <xdr:colOff>647700</xdr:colOff>
      <xdr:row>276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9917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229</xdr:row>
      <xdr:rowOff>9525</xdr:rowOff>
    </xdr:from>
    <xdr:to>
      <xdr:col>0</xdr:col>
      <xdr:colOff>723900</xdr:colOff>
      <xdr:row>229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4085450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13"/>
  <sheetViews>
    <sheetView tabSelected="1" zoomScaleSheetLayoutView="100" zoomScalePageLayoutView="0" workbookViewId="0" topLeftCell="A178">
      <selection activeCell="C182" sqref="C182"/>
    </sheetView>
  </sheetViews>
  <sheetFormatPr defaultColWidth="9.140625" defaultRowHeight="12.75"/>
  <cols>
    <col min="1" max="1" width="10.8515625" style="0" customWidth="1"/>
    <col min="2" max="2" width="16.8515625" style="0" customWidth="1"/>
    <col min="3" max="3" width="38.57421875" style="0" customWidth="1"/>
    <col min="4" max="4" width="23.57421875" style="0" customWidth="1"/>
    <col min="5" max="8" width="9.7109375" style="0" customWidth="1"/>
    <col min="9" max="9" width="25.28125" style="0" customWidth="1"/>
    <col min="10" max="10" width="9.28125" style="0" customWidth="1"/>
    <col min="11" max="11" width="8.140625" style="0" customWidth="1"/>
    <col min="12" max="12" width="13.28125" style="0" customWidth="1"/>
    <col min="13" max="13" width="12.421875" style="0" customWidth="1"/>
    <col min="14" max="15" width="8.7109375" style="0" customWidth="1"/>
    <col min="16" max="16" width="10.421875" style="0" customWidth="1"/>
    <col min="17" max="17" width="11.7109375" style="0" customWidth="1"/>
    <col min="18" max="18" width="6.421875" style="0" customWidth="1"/>
    <col min="19" max="122" width="9.140625" style="82" customWidth="1"/>
  </cols>
  <sheetData>
    <row r="1" spans="1:122" s="2" customFormat="1" ht="36" customHeight="1">
      <c r="A1" s="717" t="s">
        <v>514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</row>
    <row r="2" spans="1:122" s="2" customFormat="1" ht="11.25" customHeight="1">
      <c r="A2" s="718" t="s">
        <v>502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</row>
    <row r="4" spans="1:18" ht="18" customHeight="1">
      <c r="A4" s="1" t="s">
        <v>466</v>
      </c>
      <c r="B4" s="1"/>
      <c r="C4" s="716" t="s">
        <v>515</v>
      </c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467</v>
      </c>
      <c r="B6" s="4"/>
      <c r="C6" s="715" t="s">
        <v>569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709" t="s">
        <v>468</v>
      </c>
      <c r="B8" s="709" t="s">
        <v>571</v>
      </c>
      <c r="C8" s="714" t="s">
        <v>469</v>
      </c>
      <c r="D8" s="710" t="s">
        <v>572</v>
      </c>
      <c r="E8" s="719" t="s">
        <v>470</v>
      </c>
      <c r="F8" s="719"/>
      <c r="G8" s="719"/>
      <c r="H8" s="719"/>
      <c r="I8" s="714" t="s">
        <v>471</v>
      </c>
      <c r="J8" s="714" t="s">
        <v>472</v>
      </c>
      <c r="K8" s="714" t="s">
        <v>473</v>
      </c>
      <c r="L8" s="714" t="s">
        <v>463</v>
      </c>
      <c r="M8" s="714" t="s">
        <v>465</v>
      </c>
      <c r="N8" s="714" t="s">
        <v>474</v>
      </c>
      <c r="O8" s="714" t="s">
        <v>475</v>
      </c>
      <c r="P8" s="714" t="s">
        <v>464</v>
      </c>
      <c r="Q8" s="714" t="s">
        <v>476</v>
      </c>
      <c r="R8" s="714" t="s">
        <v>477</v>
      </c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s="7" customFormat="1" ht="40.5" customHeight="1" thickBot="1">
      <c r="A9" s="709"/>
      <c r="B9" s="709"/>
      <c r="C9" s="714"/>
      <c r="D9" s="711"/>
      <c r="E9" s="8" t="s">
        <v>478</v>
      </c>
      <c r="F9" s="8" t="s">
        <v>479</v>
      </c>
      <c r="G9" s="8" t="s">
        <v>480</v>
      </c>
      <c r="H9" s="8" t="s">
        <v>481</v>
      </c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s="9" customFormat="1" ht="42" customHeight="1">
      <c r="A10" s="677" t="s">
        <v>499</v>
      </c>
      <c r="B10" s="713" t="s">
        <v>573</v>
      </c>
      <c r="C10" s="91" t="s">
        <v>500</v>
      </c>
      <c r="D10" s="712" t="s">
        <v>588</v>
      </c>
      <c r="E10" s="13"/>
      <c r="F10" s="14"/>
      <c r="G10" s="14" t="s">
        <v>482</v>
      </c>
      <c r="H10" s="13"/>
      <c r="I10" s="689" t="s">
        <v>501</v>
      </c>
      <c r="J10" s="680">
        <v>10</v>
      </c>
      <c r="K10" s="680">
        <v>8</v>
      </c>
      <c r="L10" s="15">
        <v>593511.15</v>
      </c>
      <c r="M10" s="687">
        <v>44379</v>
      </c>
      <c r="N10" s="687">
        <v>44449</v>
      </c>
      <c r="O10" s="687">
        <v>45277</v>
      </c>
      <c r="P10" s="16">
        <v>0.8</v>
      </c>
      <c r="Q10" s="17">
        <v>425149.4</v>
      </c>
      <c r="R10" s="7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679"/>
      <c r="B11" s="679"/>
      <c r="C11" s="90" t="s">
        <v>528</v>
      </c>
      <c r="D11" s="682"/>
      <c r="E11" s="63"/>
      <c r="F11" s="65"/>
      <c r="G11" s="65"/>
      <c r="H11" s="63"/>
      <c r="I11" s="691"/>
      <c r="J11" s="682"/>
      <c r="K11" s="682"/>
      <c r="L11" s="41">
        <v>99329.6</v>
      </c>
      <c r="M11" s="688"/>
      <c r="N11" s="688"/>
      <c r="O11" s="688"/>
      <c r="P11" s="80"/>
      <c r="Q11" s="41">
        <v>82713.08</v>
      </c>
      <c r="R11" s="75"/>
    </row>
    <row r="12" spans="1:122" s="9" customFormat="1" ht="42" customHeight="1">
      <c r="A12" s="677" t="s">
        <v>506</v>
      </c>
      <c r="B12" s="683" t="s">
        <v>574</v>
      </c>
      <c r="C12" s="70" t="s">
        <v>503</v>
      </c>
      <c r="D12" s="680" t="s">
        <v>589</v>
      </c>
      <c r="E12" s="13" t="s">
        <v>482</v>
      </c>
      <c r="F12" s="14"/>
      <c r="G12" s="680"/>
      <c r="H12" s="13"/>
      <c r="I12" s="689" t="s">
        <v>504</v>
      </c>
      <c r="J12" s="680">
        <v>89</v>
      </c>
      <c r="K12" s="680">
        <v>89</v>
      </c>
      <c r="L12" s="15">
        <v>77694.15</v>
      </c>
      <c r="M12" s="687">
        <v>44406</v>
      </c>
      <c r="N12" s="687">
        <v>44546</v>
      </c>
      <c r="O12" s="687">
        <v>45029</v>
      </c>
      <c r="P12" s="16">
        <v>0.7</v>
      </c>
      <c r="Q12" s="17">
        <v>70150.04</v>
      </c>
      <c r="R12" s="74" t="s">
        <v>568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9" customFormat="1" ht="19.5" customHeight="1">
      <c r="A13" s="679"/>
      <c r="B13" s="679"/>
      <c r="C13" s="89" t="s">
        <v>528</v>
      </c>
      <c r="D13" s="682"/>
      <c r="E13" s="64"/>
      <c r="F13" s="66"/>
      <c r="G13" s="682"/>
      <c r="H13" s="64"/>
      <c r="I13" s="691"/>
      <c r="J13" s="682"/>
      <c r="K13" s="682"/>
      <c r="L13" s="41">
        <v>4297.97</v>
      </c>
      <c r="M13" s="688"/>
      <c r="N13" s="688"/>
      <c r="O13" s="688"/>
      <c r="P13" s="80"/>
      <c r="Q13" s="41">
        <v>4297.97</v>
      </c>
      <c r="R13" s="75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9" customFormat="1" ht="42" customHeight="1">
      <c r="A14" s="677" t="s">
        <v>507</v>
      </c>
      <c r="B14" s="683" t="s">
        <v>575</v>
      </c>
      <c r="C14" s="70" t="s">
        <v>505</v>
      </c>
      <c r="D14" s="680" t="s">
        <v>590</v>
      </c>
      <c r="E14" s="13"/>
      <c r="F14" s="14"/>
      <c r="G14" s="680" t="s">
        <v>482</v>
      </c>
      <c r="H14" s="13"/>
      <c r="I14" s="689" t="s">
        <v>504</v>
      </c>
      <c r="J14" s="680">
        <v>30</v>
      </c>
      <c r="K14" s="680">
        <v>10</v>
      </c>
      <c r="L14" s="15">
        <v>83851.3</v>
      </c>
      <c r="M14" s="687">
        <v>44412</v>
      </c>
      <c r="N14" s="687">
        <v>44546</v>
      </c>
      <c r="O14" s="687">
        <v>45029</v>
      </c>
      <c r="P14" s="16">
        <v>0.7</v>
      </c>
      <c r="Q14" s="17">
        <v>69500.18</v>
      </c>
      <c r="R14" s="74" t="s">
        <v>568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19.5" customHeight="1">
      <c r="A15" s="679"/>
      <c r="B15" s="679"/>
      <c r="C15" s="89" t="s">
        <v>528</v>
      </c>
      <c r="D15" s="682"/>
      <c r="E15" s="64"/>
      <c r="F15" s="66"/>
      <c r="G15" s="682"/>
      <c r="H15" s="64"/>
      <c r="I15" s="691"/>
      <c r="J15" s="682"/>
      <c r="K15" s="682"/>
      <c r="L15" s="41">
        <v>2602.46</v>
      </c>
      <c r="M15" s="688"/>
      <c r="N15" s="688"/>
      <c r="O15" s="688"/>
      <c r="P15" s="80"/>
      <c r="Q15" s="42">
        <v>1149.45</v>
      </c>
      <c r="R15" s="75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58" customFormat="1" ht="42" customHeight="1">
      <c r="A16" s="677" t="s">
        <v>511</v>
      </c>
      <c r="B16" s="683" t="s">
        <v>576</v>
      </c>
      <c r="C16" s="70" t="s">
        <v>512</v>
      </c>
      <c r="D16" s="680" t="s">
        <v>591</v>
      </c>
      <c r="E16" s="13"/>
      <c r="F16" s="14"/>
      <c r="G16" s="14" t="s">
        <v>482</v>
      </c>
      <c r="H16" s="13"/>
      <c r="I16" s="689" t="s">
        <v>513</v>
      </c>
      <c r="J16" s="680">
        <v>10</v>
      </c>
      <c r="K16" s="680">
        <v>5</v>
      </c>
      <c r="L16" s="15">
        <v>412603.5</v>
      </c>
      <c r="M16" s="687">
        <v>44518</v>
      </c>
      <c r="N16" s="687">
        <v>44616</v>
      </c>
      <c r="O16" s="687">
        <v>45354</v>
      </c>
      <c r="P16" s="16">
        <v>0.79</v>
      </c>
      <c r="Q16" s="694">
        <v>292671.63</v>
      </c>
      <c r="R16" s="698" t="s">
        <v>570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</row>
    <row r="17" spans="1:18" s="10" customFormat="1" ht="19.5" customHeight="1">
      <c r="A17" s="678"/>
      <c r="B17" s="678"/>
      <c r="C17" s="46" t="s">
        <v>483</v>
      </c>
      <c r="D17" s="681"/>
      <c r="E17" s="47"/>
      <c r="F17" s="48"/>
      <c r="G17" s="48"/>
      <c r="H17" s="47" t="s">
        <v>482</v>
      </c>
      <c r="I17" s="690"/>
      <c r="J17" s="681"/>
      <c r="K17" s="681"/>
      <c r="L17" s="11">
        <v>65600</v>
      </c>
      <c r="M17" s="700"/>
      <c r="N17" s="700"/>
      <c r="O17" s="700"/>
      <c r="P17" s="77">
        <v>0.96</v>
      </c>
      <c r="Q17" s="695"/>
      <c r="R17" s="699"/>
    </row>
    <row r="18" spans="1:18" s="10" customFormat="1" ht="19.5" customHeight="1">
      <c r="A18" s="679"/>
      <c r="B18" s="679"/>
      <c r="C18" s="89" t="s">
        <v>528</v>
      </c>
      <c r="D18" s="682"/>
      <c r="E18" s="64"/>
      <c r="F18" s="66"/>
      <c r="G18" s="66"/>
      <c r="H18" s="64"/>
      <c r="I18" s="691"/>
      <c r="J18" s="682"/>
      <c r="K18" s="682"/>
      <c r="L18" s="41">
        <v>62191.79</v>
      </c>
      <c r="M18" s="688"/>
      <c r="N18" s="688"/>
      <c r="O18" s="688"/>
      <c r="P18" s="80"/>
      <c r="Q18" s="17">
        <v>11480.21</v>
      </c>
      <c r="R18" s="708"/>
    </row>
    <row r="19" spans="1:122" s="58" customFormat="1" ht="42" customHeight="1">
      <c r="A19" s="677" t="s">
        <v>518</v>
      </c>
      <c r="B19" s="683" t="s">
        <v>577</v>
      </c>
      <c r="C19" s="70" t="s">
        <v>516</v>
      </c>
      <c r="D19" s="680" t="s">
        <v>592</v>
      </c>
      <c r="E19" s="13"/>
      <c r="F19" s="14"/>
      <c r="G19" s="14" t="s">
        <v>482</v>
      </c>
      <c r="H19" s="13"/>
      <c r="I19" s="689" t="s">
        <v>517</v>
      </c>
      <c r="J19" s="680">
        <v>10</v>
      </c>
      <c r="K19" s="680">
        <v>6</v>
      </c>
      <c r="L19" s="15">
        <v>314662.8</v>
      </c>
      <c r="M19" s="687">
        <v>44442</v>
      </c>
      <c r="N19" s="687">
        <v>44704</v>
      </c>
      <c r="O19" s="687">
        <v>45481</v>
      </c>
      <c r="P19" s="16">
        <v>1</v>
      </c>
      <c r="Q19" s="694">
        <v>345939.84</v>
      </c>
      <c r="R19" s="698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</row>
    <row r="20" spans="1:18" s="10" customFormat="1" ht="18" customHeight="1">
      <c r="A20" s="678"/>
      <c r="B20" s="678"/>
      <c r="C20" s="46" t="s">
        <v>561</v>
      </c>
      <c r="D20" s="681"/>
      <c r="E20" s="47"/>
      <c r="F20" s="48"/>
      <c r="G20" s="48"/>
      <c r="H20" s="47" t="s">
        <v>482</v>
      </c>
      <c r="I20" s="690"/>
      <c r="J20" s="681"/>
      <c r="K20" s="681"/>
      <c r="L20" s="49">
        <v>73127.49</v>
      </c>
      <c r="M20" s="700"/>
      <c r="N20" s="700"/>
      <c r="O20" s="700"/>
      <c r="P20" s="78">
        <v>0.26</v>
      </c>
      <c r="Q20" s="695"/>
      <c r="R20" s="699"/>
    </row>
    <row r="21" spans="1:122" s="58" customFormat="1" ht="31.5" customHeight="1">
      <c r="A21" s="679"/>
      <c r="B21" s="679"/>
      <c r="C21" s="89" t="s">
        <v>567</v>
      </c>
      <c r="D21" s="682"/>
      <c r="E21" s="64"/>
      <c r="F21" s="66"/>
      <c r="G21" s="66"/>
      <c r="H21" s="64"/>
      <c r="I21" s="691"/>
      <c r="J21" s="682"/>
      <c r="K21" s="682"/>
      <c r="L21" s="41">
        <v>33560.98</v>
      </c>
      <c r="M21" s="688"/>
      <c r="N21" s="688"/>
      <c r="O21" s="688"/>
      <c r="P21" s="76"/>
      <c r="Q21" s="42">
        <v>33560.98</v>
      </c>
      <c r="R21" s="88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</row>
    <row r="22" spans="1:122" s="9" customFormat="1" ht="42" customHeight="1">
      <c r="A22" s="677" t="s">
        <v>522</v>
      </c>
      <c r="B22" s="683" t="s">
        <v>578</v>
      </c>
      <c r="C22" s="70" t="s">
        <v>524</v>
      </c>
      <c r="D22" s="680" t="s">
        <v>593</v>
      </c>
      <c r="E22" s="13"/>
      <c r="F22" s="14"/>
      <c r="G22" s="680" t="s">
        <v>482</v>
      </c>
      <c r="H22" s="13"/>
      <c r="I22" s="689" t="s">
        <v>523</v>
      </c>
      <c r="J22" s="680">
        <v>30</v>
      </c>
      <c r="K22" s="680">
        <v>12</v>
      </c>
      <c r="L22" s="15">
        <v>58795.25</v>
      </c>
      <c r="M22" s="687">
        <v>44406</v>
      </c>
      <c r="N22" s="687">
        <v>44727</v>
      </c>
      <c r="O22" s="687">
        <v>45091</v>
      </c>
      <c r="P22" s="724">
        <v>0.85</v>
      </c>
      <c r="Q22" s="17">
        <v>37508.5</v>
      </c>
      <c r="R22" s="74" t="s">
        <v>541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</row>
    <row r="23" spans="1:122" s="9" customFormat="1" ht="19.5" customHeight="1">
      <c r="A23" s="679"/>
      <c r="B23" s="679"/>
      <c r="C23" s="89" t="s">
        <v>528</v>
      </c>
      <c r="D23" s="682"/>
      <c r="E23" s="64"/>
      <c r="F23" s="66"/>
      <c r="G23" s="682"/>
      <c r="H23" s="64"/>
      <c r="I23" s="691"/>
      <c r="J23" s="682"/>
      <c r="K23" s="682"/>
      <c r="L23" s="41">
        <v>4665.51</v>
      </c>
      <c r="M23" s="688"/>
      <c r="N23" s="688"/>
      <c r="O23" s="688"/>
      <c r="P23" s="725"/>
      <c r="Q23" s="42">
        <v>4665.51</v>
      </c>
      <c r="R23" s="7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</row>
    <row r="24" spans="1:122" s="58" customFormat="1" ht="48.75" customHeight="1">
      <c r="A24" s="12" t="s">
        <v>530</v>
      </c>
      <c r="B24" s="93" t="s">
        <v>579</v>
      </c>
      <c r="C24" s="70" t="s">
        <v>531</v>
      </c>
      <c r="D24" s="13" t="s">
        <v>594</v>
      </c>
      <c r="E24" s="13"/>
      <c r="F24" s="14"/>
      <c r="G24" s="14" t="s">
        <v>482</v>
      </c>
      <c r="H24" s="13"/>
      <c r="I24" s="70" t="s">
        <v>529</v>
      </c>
      <c r="J24" s="13">
        <v>10</v>
      </c>
      <c r="K24" s="13">
        <v>2</v>
      </c>
      <c r="L24" s="15">
        <v>408456.48</v>
      </c>
      <c r="M24" s="69">
        <v>44847</v>
      </c>
      <c r="N24" s="69">
        <v>45104</v>
      </c>
      <c r="O24" s="72">
        <v>45467</v>
      </c>
      <c r="P24" s="16">
        <v>0.2</v>
      </c>
      <c r="Q24" s="17">
        <v>112536.94</v>
      </c>
      <c r="R24" s="7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</row>
    <row r="25" spans="1:122" s="58" customFormat="1" ht="68.25" customHeight="1">
      <c r="A25" s="12" t="s">
        <v>563</v>
      </c>
      <c r="B25" s="93" t="s">
        <v>580</v>
      </c>
      <c r="C25" s="70" t="s">
        <v>564</v>
      </c>
      <c r="D25" s="13" t="s">
        <v>587</v>
      </c>
      <c r="E25" s="13"/>
      <c r="F25" s="14"/>
      <c r="G25" s="14" t="s">
        <v>482</v>
      </c>
      <c r="H25" s="13"/>
      <c r="I25" s="70" t="s">
        <v>565</v>
      </c>
      <c r="J25" s="13">
        <v>10</v>
      </c>
      <c r="K25" s="13">
        <v>5</v>
      </c>
      <c r="L25" s="15">
        <v>2475896.91</v>
      </c>
      <c r="M25" s="69">
        <v>45012</v>
      </c>
      <c r="N25" s="69">
        <v>45089</v>
      </c>
      <c r="O25" s="72">
        <v>45449</v>
      </c>
      <c r="P25" s="16">
        <v>0.1</v>
      </c>
      <c r="Q25" s="17">
        <v>495179.38</v>
      </c>
      <c r="R25" s="73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</row>
    <row r="26" spans="1:122" s="9" customFormat="1" ht="42" customHeight="1">
      <c r="A26" s="677" t="s">
        <v>520</v>
      </c>
      <c r="B26" s="677" t="s">
        <v>586</v>
      </c>
      <c r="C26" s="70" t="s">
        <v>519</v>
      </c>
      <c r="D26" s="680" t="s">
        <v>584</v>
      </c>
      <c r="E26" s="13"/>
      <c r="F26" s="14"/>
      <c r="G26" s="14" t="s">
        <v>482</v>
      </c>
      <c r="H26" s="13"/>
      <c r="I26" s="689" t="s">
        <v>521</v>
      </c>
      <c r="J26" s="680">
        <v>49</v>
      </c>
      <c r="K26" s="680">
        <v>12</v>
      </c>
      <c r="L26" s="15">
        <v>121042.35</v>
      </c>
      <c r="M26" s="687">
        <v>44643</v>
      </c>
      <c r="N26" s="687">
        <v>44728</v>
      </c>
      <c r="O26" s="687">
        <v>45233</v>
      </c>
      <c r="P26" s="62">
        <v>0.99</v>
      </c>
      <c r="Q26" s="694">
        <v>103865.82</v>
      </c>
      <c r="R26" s="696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</row>
    <row r="27" spans="1:18" s="10" customFormat="1" ht="18.75" customHeight="1">
      <c r="A27" s="678"/>
      <c r="B27" s="678"/>
      <c r="C27" s="46" t="s">
        <v>483</v>
      </c>
      <c r="D27" s="681"/>
      <c r="E27" s="47"/>
      <c r="F27" s="48"/>
      <c r="G27" s="48"/>
      <c r="H27" s="47" t="s">
        <v>482</v>
      </c>
      <c r="I27" s="690"/>
      <c r="J27" s="681"/>
      <c r="K27" s="681"/>
      <c r="L27" s="49">
        <v>41607.46</v>
      </c>
      <c r="M27" s="700"/>
      <c r="N27" s="700"/>
      <c r="O27" s="700"/>
      <c r="P27" s="78">
        <v>0.8</v>
      </c>
      <c r="Q27" s="705"/>
      <c r="R27" s="703"/>
    </row>
    <row r="28" spans="1:18" s="10" customFormat="1" ht="19.5" customHeight="1">
      <c r="A28" s="679"/>
      <c r="B28" s="679"/>
      <c r="C28" s="89" t="s">
        <v>528</v>
      </c>
      <c r="D28" s="682"/>
      <c r="E28" s="64"/>
      <c r="F28" s="66"/>
      <c r="G28" s="66"/>
      <c r="H28" s="64"/>
      <c r="I28" s="691"/>
      <c r="J28" s="682"/>
      <c r="K28" s="682"/>
      <c r="L28" s="41">
        <v>10870.67</v>
      </c>
      <c r="M28" s="688"/>
      <c r="N28" s="688"/>
      <c r="O28" s="688"/>
      <c r="P28" s="79"/>
      <c r="Q28" s="42">
        <v>7611.45</v>
      </c>
      <c r="R28" s="697"/>
    </row>
    <row r="29" spans="1:122" s="10" customFormat="1" ht="19.5" customHeight="1">
      <c r="A29" s="677" t="s">
        <v>556</v>
      </c>
      <c r="B29" s="677" t="s">
        <v>586</v>
      </c>
      <c r="C29" s="689" t="s">
        <v>554</v>
      </c>
      <c r="D29" s="684" t="s">
        <v>584</v>
      </c>
      <c r="E29" s="680"/>
      <c r="F29" s="680"/>
      <c r="G29" s="680" t="s">
        <v>482</v>
      </c>
      <c r="H29" s="680"/>
      <c r="I29" s="689" t="s">
        <v>560</v>
      </c>
      <c r="J29" s="680">
        <v>30</v>
      </c>
      <c r="K29" s="680">
        <v>3</v>
      </c>
      <c r="L29" s="701">
        <v>161030.79</v>
      </c>
      <c r="M29" s="687">
        <v>45022</v>
      </c>
      <c r="N29" s="687">
        <v>45075</v>
      </c>
      <c r="O29" s="687">
        <v>45434</v>
      </c>
      <c r="P29" s="692">
        <v>0.48</v>
      </c>
      <c r="Q29" s="694">
        <v>0</v>
      </c>
      <c r="R29" s="696"/>
      <c r="S29" s="728"/>
      <c r="T29" s="726"/>
      <c r="U29" s="729"/>
      <c r="V29" s="727"/>
      <c r="W29" s="727"/>
      <c r="X29" s="727"/>
      <c r="Y29" s="727"/>
      <c r="Z29" s="729"/>
      <c r="AA29" s="727"/>
      <c r="AB29" s="727"/>
      <c r="AC29" s="730"/>
      <c r="AD29" s="731"/>
      <c r="AE29" s="731"/>
      <c r="AF29" s="731"/>
      <c r="AG29" s="732"/>
      <c r="AH29" s="733"/>
      <c r="AI29" s="734"/>
      <c r="AJ29" s="735"/>
      <c r="AK29" s="726"/>
      <c r="AL29" s="729"/>
      <c r="AM29" s="727"/>
      <c r="AN29" s="727"/>
      <c r="AO29" s="727"/>
      <c r="AP29" s="727"/>
      <c r="AQ29" s="729"/>
      <c r="AR29" s="727"/>
      <c r="AS29" s="727"/>
      <c r="AT29" s="730"/>
      <c r="AU29" s="731"/>
      <c r="AV29" s="731"/>
      <c r="AW29" s="731"/>
      <c r="AX29" s="732"/>
      <c r="AY29" s="733"/>
      <c r="AZ29" s="734"/>
      <c r="BA29" s="735"/>
      <c r="BB29" s="726"/>
      <c r="BC29" s="729"/>
      <c r="BD29" s="727"/>
      <c r="BE29" s="727"/>
      <c r="BF29" s="727"/>
      <c r="BG29" s="727"/>
      <c r="BH29" s="729"/>
      <c r="BI29" s="727"/>
      <c r="BJ29" s="727"/>
      <c r="BK29" s="730"/>
      <c r="BL29" s="731"/>
      <c r="BM29" s="731"/>
      <c r="BN29" s="731"/>
      <c r="BO29" s="732"/>
      <c r="BP29" s="733"/>
      <c r="BQ29" s="734"/>
      <c r="BR29" s="735"/>
      <c r="BS29" s="726"/>
      <c r="BT29" s="729"/>
      <c r="BU29" s="727"/>
      <c r="BV29" s="727"/>
      <c r="BW29" s="727"/>
      <c r="BX29" s="727"/>
      <c r="BY29" s="729"/>
      <c r="BZ29" s="727"/>
      <c r="CA29" s="727"/>
      <c r="CB29" s="730"/>
      <c r="CC29" s="731"/>
      <c r="CD29" s="731"/>
      <c r="CE29" s="731"/>
      <c r="CF29" s="732"/>
      <c r="CG29" s="733"/>
      <c r="CH29" s="734"/>
      <c r="CI29" s="735"/>
      <c r="CJ29" s="726"/>
      <c r="CK29" s="729"/>
      <c r="CL29" s="727"/>
      <c r="CM29" s="727"/>
      <c r="CN29" s="727"/>
      <c r="CO29" s="727"/>
      <c r="CP29" s="729"/>
      <c r="CQ29" s="727"/>
      <c r="CR29" s="727"/>
      <c r="CS29" s="730"/>
      <c r="CT29" s="731"/>
      <c r="CU29" s="731"/>
      <c r="CV29" s="731"/>
      <c r="CW29" s="732"/>
      <c r="CX29" s="733"/>
      <c r="CY29" s="734"/>
      <c r="CZ29" s="735"/>
      <c r="DA29" s="726"/>
      <c r="DB29" s="729"/>
      <c r="DC29" s="727"/>
      <c r="DD29" s="727"/>
      <c r="DE29" s="727"/>
      <c r="DF29" s="727"/>
      <c r="DG29" s="729"/>
      <c r="DH29" s="727"/>
      <c r="DI29" s="727"/>
      <c r="DJ29" s="730"/>
      <c r="DK29" s="731"/>
      <c r="DL29" s="731"/>
      <c r="DM29" s="731"/>
      <c r="DN29" s="732"/>
      <c r="DO29" s="733"/>
      <c r="DP29" s="734"/>
      <c r="DQ29" s="735"/>
      <c r="DR29" s="726"/>
    </row>
    <row r="30" spans="1:122" s="10" customFormat="1" ht="19.5" customHeight="1">
      <c r="A30" s="679"/>
      <c r="B30" s="679"/>
      <c r="C30" s="691"/>
      <c r="D30" s="685"/>
      <c r="E30" s="682"/>
      <c r="F30" s="682"/>
      <c r="G30" s="682"/>
      <c r="H30" s="682"/>
      <c r="I30" s="691"/>
      <c r="J30" s="682"/>
      <c r="K30" s="682"/>
      <c r="L30" s="702"/>
      <c r="M30" s="688"/>
      <c r="N30" s="688"/>
      <c r="O30" s="688"/>
      <c r="P30" s="693"/>
      <c r="Q30" s="695"/>
      <c r="R30" s="697"/>
      <c r="S30" s="728"/>
      <c r="T30" s="726"/>
      <c r="U30" s="729"/>
      <c r="V30" s="727"/>
      <c r="W30" s="727"/>
      <c r="X30" s="727"/>
      <c r="Y30" s="727"/>
      <c r="Z30" s="729"/>
      <c r="AA30" s="727"/>
      <c r="AB30" s="727"/>
      <c r="AC30" s="730"/>
      <c r="AD30" s="731"/>
      <c r="AE30" s="731"/>
      <c r="AF30" s="731"/>
      <c r="AG30" s="732"/>
      <c r="AH30" s="733"/>
      <c r="AI30" s="734"/>
      <c r="AJ30" s="735"/>
      <c r="AK30" s="726"/>
      <c r="AL30" s="729"/>
      <c r="AM30" s="727"/>
      <c r="AN30" s="727"/>
      <c r="AO30" s="727"/>
      <c r="AP30" s="727"/>
      <c r="AQ30" s="729"/>
      <c r="AR30" s="727"/>
      <c r="AS30" s="727"/>
      <c r="AT30" s="730"/>
      <c r="AU30" s="731"/>
      <c r="AV30" s="731"/>
      <c r="AW30" s="731"/>
      <c r="AX30" s="732"/>
      <c r="AY30" s="733"/>
      <c r="AZ30" s="734"/>
      <c r="BA30" s="735"/>
      <c r="BB30" s="726"/>
      <c r="BC30" s="729"/>
      <c r="BD30" s="727"/>
      <c r="BE30" s="727"/>
      <c r="BF30" s="727"/>
      <c r="BG30" s="727"/>
      <c r="BH30" s="729"/>
      <c r="BI30" s="727"/>
      <c r="BJ30" s="727"/>
      <c r="BK30" s="730"/>
      <c r="BL30" s="731"/>
      <c r="BM30" s="731"/>
      <c r="BN30" s="731"/>
      <c r="BO30" s="732"/>
      <c r="BP30" s="733"/>
      <c r="BQ30" s="734"/>
      <c r="BR30" s="735"/>
      <c r="BS30" s="726"/>
      <c r="BT30" s="729"/>
      <c r="BU30" s="727"/>
      <c r="BV30" s="727"/>
      <c r="BW30" s="727"/>
      <c r="BX30" s="727"/>
      <c r="BY30" s="729"/>
      <c r="BZ30" s="727"/>
      <c r="CA30" s="727"/>
      <c r="CB30" s="730"/>
      <c r="CC30" s="731"/>
      <c r="CD30" s="731"/>
      <c r="CE30" s="731"/>
      <c r="CF30" s="732"/>
      <c r="CG30" s="733"/>
      <c r="CH30" s="734"/>
      <c r="CI30" s="735"/>
      <c r="CJ30" s="726"/>
      <c r="CK30" s="729"/>
      <c r="CL30" s="727"/>
      <c r="CM30" s="727"/>
      <c r="CN30" s="727"/>
      <c r="CO30" s="727"/>
      <c r="CP30" s="729"/>
      <c r="CQ30" s="727"/>
      <c r="CR30" s="727"/>
      <c r="CS30" s="730"/>
      <c r="CT30" s="731"/>
      <c r="CU30" s="731"/>
      <c r="CV30" s="731"/>
      <c r="CW30" s="732"/>
      <c r="CX30" s="733"/>
      <c r="CY30" s="734"/>
      <c r="CZ30" s="735"/>
      <c r="DA30" s="726"/>
      <c r="DB30" s="729"/>
      <c r="DC30" s="727"/>
      <c r="DD30" s="727"/>
      <c r="DE30" s="727"/>
      <c r="DF30" s="727"/>
      <c r="DG30" s="729"/>
      <c r="DH30" s="727"/>
      <c r="DI30" s="727"/>
      <c r="DJ30" s="730"/>
      <c r="DK30" s="731"/>
      <c r="DL30" s="731"/>
      <c r="DM30" s="731"/>
      <c r="DN30" s="732"/>
      <c r="DO30" s="733"/>
      <c r="DP30" s="734"/>
      <c r="DQ30" s="735"/>
      <c r="DR30" s="726"/>
    </row>
    <row r="31" spans="1:18" s="10" customFormat="1" ht="19.5" customHeight="1">
      <c r="A31" s="677" t="s">
        <v>551</v>
      </c>
      <c r="B31" s="677" t="s">
        <v>586</v>
      </c>
      <c r="C31" s="689" t="s">
        <v>547</v>
      </c>
      <c r="D31" s="686" t="s">
        <v>584</v>
      </c>
      <c r="E31" s="680"/>
      <c r="F31" s="680"/>
      <c r="G31" s="680" t="s">
        <v>482</v>
      </c>
      <c r="H31" s="680"/>
      <c r="I31" s="689" t="s">
        <v>550</v>
      </c>
      <c r="J31" s="680">
        <v>30</v>
      </c>
      <c r="K31" s="680">
        <v>9</v>
      </c>
      <c r="L31" s="701">
        <v>245974.2</v>
      </c>
      <c r="M31" s="687">
        <v>45022</v>
      </c>
      <c r="N31" s="687">
        <v>45055</v>
      </c>
      <c r="O31" s="687">
        <v>45414</v>
      </c>
      <c r="P31" s="692">
        <v>0.55</v>
      </c>
      <c r="Q31" s="694">
        <v>0</v>
      </c>
      <c r="R31" s="696"/>
    </row>
    <row r="32" spans="1:18" s="10" customFormat="1" ht="19.5" customHeight="1">
      <c r="A32" s="679"/>
      <c r="B32" s="679"/>
      <c r="C32" s="691"/>
      <c r="D32" s="685"/>
      <c r="E32" s="682"/>
      <c r="F32" s="682"/>
      <c r="G32" s="682"/>
      <c r="H32" s="682"/>
      <c r="I32" s="691"/>
      <c r="J32" s="682"/>
      <c r="K32" s="682"/>
      <c r="L32" s="702"/>
      <c r="M32" s="688"/>
      <c r="N32" s="688"/>
      <c r="O32" s="688"/>
      <c r="P32" s="693"/>
      <c r="Q32" s="695"/>
      <c r="R32" s="697"/>
    </row>
    <row r="33" spans="1:18" s="10" customFormat="1" ht="19.5" customHeight="1">
      <c r="A33" s="677" t="s">
        <v>552</v>
      </c>
      <c r="B33" s="677" t="s">
        <v>586</v>
      </c>
      <c r="C33" s="689" t="s">
        <v>548</v>
      </c>
      <c r="D33" s="686" t="s">
        <v>584</v>
      </c>
      <c r="E33" s="680"/>
      <c r="F33" s="680"/>
      <c r="G33" s="680" t="s">
        <v>482</v>
      </c>
      <c r="H33" s="680"/>
      <c r="I33" s="689" t="s">
        <v>497</v>
      </c>
      <c r="J33" s="680">
        <v>30</v>
      </c>
      <c r="K33" s="680">
        <v>4</v>
      </c>
      <c r="L33" s="701">
        <v>65000.12</v>
      </c>
      <c r="M33" s="687">
        <v>45022</v>
      </c>
      <c r="N33" s="687">
        <v>45058</v>
      </c>
      <c r="O33" s="687">
        <v>45417</v>
      </c>
      <c r="P33" s="692">
        <v>0.57</v>
      </c>
      <c r="Q33" s="694">
        <v>32119.68</v>
      </c>
      <c r="R33" s="696"/>
    </row>
    <row r="34" spans="1:18" s="10" customFormat="1" ht="19.5" customHeight="1">
      <c r="A34" s="679"/>
      <c r="B34" s="679"/>
      <c r="C34" s="691"/>
      <c r="D34" s="685"/>
      <c r="E34" s="682"/>
      <c r="F34" s="682"/>
      <c r="G34" s="682"/>
      <c r="H34" s="682"/>
      <c r="I34" s="691"/>
      <c r="J34" s="682"/>
      <c r="K34" s="682"/>
      <c r="L34" s="702"/>
      <c r="M34" s="688"/>
      <c r="N34" s="688"/>
      <c r="O34" s="688"/>
      <c r="P34" s="693"/>
      <c r="Q34" s="695"/>
      <c r="R34" s="697"/>
    </row>
    <row r="35" spans="1:122" s="10" customFormat="1" ht="19.5" customHeight="1">
      <c r="A35" s="677" t="s">
        <v>557</v>
      </c>
      <c r="B35" s="677" t="s">
        <v>586</v>
      </c>
      <c r="C35" s="689" t="s">
        <v>555</v>
      </c>
      <c r="D35" s="686" t="s">
        <v>584</v>
      </c>
      <c r="E35" s="680"/>
      <c r="F35" s="680"/>
      <c r="G35" s="680" t="s">
        <v>482</v>
      </c>
      <c r="H35" s="680"/>
      <c r="I35" s="689" t="s">
        <v>559</v>
      </c>
      <c r="J35" s="680">
        <v>30</v>
      </c>
      <c r="K35" s="680">
        <v>8</v>
      </c>
      <c r="L35" s="701">
        <v>212569.18</v>
      </c>
      <c r="M35" s="687">
        <v>45022</v>
      </c>
      <c r="N35" s="687">
        <v>45075</v>
      </c>
      <c r="O35" s="687">
        <v>45434</v>
      </c>
      <c r="P35" s="692">
        <v>0.57</v>
      </c>
      <c r="Q35" s="694">
        <v>81434.27</v>
      </c>
      <c r="R35" s="696"/>
      <c r="S35" s="728"/>
      <c r="T35" s="726"/>
      <c r="U35" s="729"/>
      <c r="V35" s="727"/>
      <c r="W35" s="727"/>
      <c r="X35" s="727"/>
      <c r="Y35" s="727"/>
      <c r="Z35" s="729"/>
      <c r="AA35" s="727"/>
      <c r="AB35" s="727"/>
      <c r="AC35" s="730"/>
      <c r="AD35" s="731"/>
      <c r="AE35" s="731"/>
      <c r="AF35" s="731"/>
      <c r="AG35" s="732"/>
      <c r="AH35" s="733"/>
      <c r="AI35" s="734"/>
      <c r="AJ35" s="735"/>
      <c r="AK35" s="726"/>
      <c r="AL35" s="729"/>
      <c r="AM35" s="727"/>
      <c r="AN35" s="727"/>
      <c r="AO35" s="727"/>
      <c r="AP35" s="727"/>
      <c r="AQ35" s="729"/>
      <c r="AR35" s="727"/>
      <c r="AS35" s="727"/>
      <c r="AT35" s="730"/>
      <c r="AU35" s="731"/>
      <c r="AV35" s="731"/>
      <c r="AW35" s="731"/>
      <c r="AX35" s="732"/>
      <c r="AY35" s="733"/>
      <c r="AZ35" s="734"/>
      <c r="BA35" s="735"/>
      <c r="BB35" s="726"/>
      <c r="BC35" s="729"/>
      <c r="BD35" s="727"/>
      <c r="BE35" s="727"/>
      <c r="BF35" s="727"/>
      <c r="BG35" s="727"/>
      <c r="BH35" s="729"/>
      <c r="BI35" s="727"/>
      <c r="BJ35" s="727"/>
      <c r="BK35" s="730"/>
      <c r="BL35" s="731"/>
      <c r="BM35" s="731"/>
      <c r="BN35" s="731"/>
      <c r="BO35" s="732"/>
      <c r="BP35" s="733"/>
      <c r="BQ35" s="734"/>
      <c r="BR35" s="735"/>
      <c r="BS35" s="726"/>
      <c r="BT35" s="729"/>
      <c r="BU35" s="727"/>
      <c r="BV35" s="727"/>
      <c r="BW35" s="727"/>
      <c r="BX35" s="727"/>
      <c r="BY35" s="729"/>
      <c r="BZ35" s="727"/>
      <c r="CA35" s="727"/>
      <c r="CB35" s="730"/>
      <c r="CC35" s="731"/>
      <c r="CD35" s="731"/>
      <c r="CE35" s="731"/>
      <c r="CF35" s="732"/>
      <c r="CG35" s="733"/>
      <c r="CH35" s="734"/>
      <c r="CI35" s="735"/>
      <c r="CJ35" s="726"/>
      <c r="CK35" s="729"/>
      <c r="CL35" s="727"/>
      <c r="CM35" s="727"/>
      <c r="CN35" s="727"/>
      <c r="CO35" s="727"/>
      <c r="CP35" s="729"/>
      <c r="CQ35" s="727"/>
      <c r="CR35" s="727"/>
      <c r="CS35" s="730"/>
      <c r="CT35" s="731"/>
      <c r="CU35" s="731"/>
      <c r="CV35" s="731"/>
      <c r="CW35" s="732"/>
      <c r="CX35" s="733"/>
      <c r="CY35" s="734"/>
      <c r="CZ35" s="735"/>
      <c r="DA35" s="726"/>
      <c r="DB35" s="729"/>
      <c r="DC35" s="727"/>
      <c r="DD35" s="727"/>
      <c r="DE35" s="727"/>
      <c r="DF35" s="727"/>
      <c r="DG35" s="729"/>
      <c r="DH35" s="727"/>
      <c r="DI35" s="727"/>
      <c r="DJ35" s="730"/>
      <c r="DK35" s="731"/>
      <c r="DL35" s="731"/>
      <c r="DM35" s="731"/>
      <c r="DN35" s="732"/>
      <c r="DO35" s="733"/>
      <c r="DP35" s="734"/>
      <c r="DQ35" s="735"/>
      <c r="DR35" s="726"/>
    </row>
    <row r="36" spans="1:122" s="10" customFormat="1" ht="19.5" customHeight="1">
      <c r="A36" s="679"/>
      <c r="B36" s="679"/>
      <c r="C36" s="691"/>
      <c r="D36" s="685"/>
      <c r="E36" s="682"/>
      <c r="F36" s="682"/>
      <c r="G36" s="682"/>
      <c r="H36" s="682"/>
      <c r="I36" s="691"/>
      <c r="J36" s="682"/>
      <c r="K36" s="682"/>
      <c r="L36" s="702"/>
      <c r="M36" s="688"/>
      <c r="N36" s="688"/>
      <c r="O36" s="688"/>
      <c r="P36" s="693"/>
      <c r="Q36" s="695"/>
      <c r="R36" s="697"/>
      <c r="S36" s="728"/>
      <c r="T36" s="726"/>
      <c r="U36" s="729"/>
      <c r="V36" s="727"/>
      <c r="W36" s="727"/>
      <c r="X36" s="727"/>
      <c r="Y36" s="727"/>
      <c r="Z36" s="729"/>
      <c r="AA36" s="727"/>
      <c r="AB36" s="727"/>
      <c r="AC36" s="730"/>
      <c r="AD36" s="731"/>
      <c r="AE36" s="731"/>
      <c r="AF36" s="731"/>
      <c r="AG36" s="732"/>
      <c r="AH36" s="733"/>
      <c r="AI36" s="734"/>
      <c r="AJ36" s="735"/>
      <c r="AK36" s="726"/>
      <c r="AL36" s="729"/>
      <c r="AM36" s="727"/>
      <c r="AN36" s="727"/>
      <c r="AO36" s="727"/>
      <c r="AP36" s="727"/>
      <c r="AQ36" s="729"/>
      <c r="AR36" s="727"/>
      <c r="AS36" s="727"/>
      <c r="AT36" s="730"/>
      <c r="AU36" s="731"/>
      <c r="AV36" s="731"/>
      <c r="AW36" s="731"/>
      <c r="AX36" s="732"/>
      <c r="AY36" s="733"/>
      <c r="AZ36" s="734"/>
      <c r="BA36" s="735"/>
      <c r="BB36" s="726"/>
      <c r="BC36" s="729"/>
      <c r="BD36" s="727"/>
      <c r="BE36" s="727"/>
      <c r="BF36" s="727"/>
      <c r="BG36" s="727"/>
      <c r="BH36" s="729"/>
      <c r="BI36" s="727"/>
      <c r="BJ36" s="727"/>
      <c r="BK36" s="730"/>
      <c r="BL36" s="731"/>
      <c r="BM36" s="731"/>
      <c r="BN36" s="731"/>
      <c r="BO36" s="732"/>
      <c r="BP36" s="733"/>
      <c r="BQ36" s="734"/>
      <c r="BR36" s="735"/>
      <c r="BS36" s="726"/>
      <c r="BT36" s="729"/>
      <c r="BU36" s="727"/>
      <c r="BV36" s="727"/>
      <c r="BW36" s="727"/>
      <c r="BX36" s="727"/>
      <c r="BY36" s="729"/>
      <c r="BZ36" s="727"/>
      <c r="CA36" s="727"/>
      <c r="CB36" s="730"/>
      <c r="CC36" s="731"/>
      <c r="CD36" s="731"/>
      <c r="CE36" s="731"/>
      <c r="CF36" s="732"/>
      <c r="CG36" s="733"/>
      <c r="CH36" s="734"/>
      <c r="CI36" s="735"/>
      <c r="CJ36" s="726"/>
      <c r="CK36" s="729"/>
      <c r="CL36" s="727"/>
      <c r="CM36" s="727"/>
      <c r="CN36" s="727"/>
      <c r="CO36" s="727"/>
      <c r="CP36" s="729"/>
      <c r="CQ36" s="727"/>
      <c r="CR36" s="727"/>
      <c r="CS36" s="730"/>
      <c r="CT36" s="731"/>
      <c r="CU36" s="731"/>
      <c r="CV36" s="731"/>
      <c r="CW36" s="732"/>
      <c r="CX36" s="733"/>
      <c r="CY36" s="734"/>
      <c r="CZ36" s="735"/>
      <c r="DA36" s="726"/>
      <c r="DB36" s="729"/>
      <c r="DC36" s="727"/>
      <c r="DD36" s="727"/>
      <c r="DE36" s="727"/>
      <c r="DF36" s="727"/>
      <c r="DG36" s="729"/>
      <c r="DH36" s="727"/>
      <c r="DI36" s="727"/>
      <c r="DJ36" s="730"/>
      <c r="DK36" s="731"/>
      <c r="DL36" s="731"/>
      <c r="DM36" s="731"/>
      <c r="DN36" s="732"/>
      <c r="DO36" s="733"/>
      <c r="DP36" s="734"/>
      <c r="DQ36" s="735"/>
      <c r="DR36" s="726"/>
    </row>
    <row r="37" spans="1:18" s="10" customFormat="1" ht="19.5" customHeight="1">
      <c r="A37" s="677" t="s">
        <v>553</v>
      </c>
      <c r="B37" s="677" t="s">
        <v>586</v>
      </c>
      <c r="C37" s="689" t="s">
        <v>549</v>
      </c>
      <c r="D37" s="686" t="s">
        <v>584</v>
      </c>
      <c r="E37" s="680"/>
      <c r="F37" s="680"/>
      <c r="G37" s="680" t="s">
        <v>482</v>
      </c>
      <c r="H37" s="680"/>
      <c r="I37" s="689" t="s">
        <v>496</v>
      </c>
      <c r="J37" s="680">
        <v>30</v>
      </c>
      <c r="K37" s="680">
        <v>9</v>
      </c>
      <c r="L37" s="701">
        <v>170660.93</v>
      </c>
      <c r="M37" s="687">
        <v>45022</v>
      </c>
      <c r="N37" s="687">
        <v>45056</v>
      </c>
      <c r="O37" s="687">
        <v>45415</v>
      </c>
      <c r="P37" s="692">
        <v>0.29</v>
      </c>
      <c r="Q37" s="694">
        <v>34132.19</v>
      </c>
      <c r="R37" s="696"/>
    </row>
    <row r="38" spans="1:18" s="10" customFormat="1" ht="19.5" customHeight="1">
      <c r="A38" s="679"/>
      <c r="B38" s="679"/>
      <c r="C38" s="691"/>
      <c r="D38" s="685"/>
      <c r="E38" s="682"/>
      <c r="F38" s="682"/>
      <c r="G38" s="682"/>
      <c r="H38" s="682"/>
      <c r="I38" s="691"/>
      <c r="J38" s="682"/>
      <c r="K38" s="682"/>
      <c r="L38" s="702"/>
      <c r="M38" s="688"/>
      <c r="N38" s="688"/>
      <c r="O38" s="688"/>
      <c r="P38" s="693"/>
      <c r="Q38" s="695"/>
      <c r="R38" s="697"/>
    </row>
    <row r="39" spans="1:18" s="10" customFormat="1" ht="19.5" customHeight="1">
      <c r="A39" s="677" t="s">
        <v>546</v>
      </c>
      <c r="B39" s="677" t="s">
        <v>586</v>
      </c>
      <c r="C39" s="689" t="s">
        <v>544</v>
      </c>
      <c r="D39" s="686" t="s">
        <v>584</v>
      </c>
      <c r="E39" s="680"/>
      <c r="F39" s="680"/>
      <c r="G39" s="680" t="s">
        <v>482</v>
      </c>
      <c r="H39" s="680"/>
      <c r="I39" s="689" t="s">
        <v>545</v>
      </c>
      <c r="J39" s="680">
        <v>30</v>
      </c>
      <c r="K39" s="704" t="s">
        <v>558</v>
      </c>
      <c r="L39" s="701">
        <v>296386.71</v>
      </c>
      <c r="M39" s="687">
        <v>45021</v>
      </c>
      <c r="N39" s="687">
        <v>45036</v>
      </c>
      <c r="O39" s="687">
        <v>45396</v>
      </c>
      <c r="P39" s="692">
        <v>0.27</v>
      </c>
      <c r="Q39" s="694">
        <v>59277.34</v>
      </c>
      <c r="R39" s="696"/>
    </row>
    <row r="40" spans="1:18" s="10" customFormat="1" ht="19.5" customHeight="1">
      <c r="A40" s="679"/>
      <c r="B40" s="679"/>
      <c r="C40" s="691"/>
      <c r="D40" s="685"/>
      <c r="E40" s="682"/>
      <c r="F40" s="682"/>
      <c r="G40" s="682"/>
      <c r="H40" s="682"/>
      <c r="I40" s="691"/>
      <c r="J40" s="682"/>
      <c r="K40" s="682"/>
      <c r="L40" s="702"/>
      <c r="M40" s="688"/>
      <c r="N40" s="688"/>
      <c r="O40" s="688"/>
      <c r="P40" s="693"/>
      <c r="Q40" s="695"/>
      <c r="R40" s="697"/>
    </row>
    <row r="41" spans="1:122" s="9" customFormat="1" ht="47.25" customHeight="1">
      <c r="A41" s="677" t="s">
        <v>509</v>
      </c>
      <c r="B41" s="683" t="s">
        <v>581</v>
      </c>
      <c r="C41" s="70" t="s">
        <v>510</v>
      </c>
      <c r="D41" s="680" t="s">
        <v>595</v>
      </c>
      <c r="E41" s="13"/>
      <c r="F41" s="57"/>
      <c r="G41" s="680" t="s">
        <v>482</v>
      </c>
      <c r="H41" s="13"/>
      <c r="I41" s="689" t="s">
        <v>508</v>
      </c>
      <c r="J41" s="680">
        <v>15</v>
      </c>
      <c r="K41" s="680">
        <v>8</v>
      </c>
      <c r="L41" s="15">
        <v>542554.4</v>
      </c>
      <c r="M41" s="687">
        <v>44484</v>
      </c>
      <c r="N41" s="687">
        <v>44586</v>
      </c>
      <c r="O41" s="687">
        <v>45335</v>
      </c>
      <c r="P41" s="16">
        <v>0.67</v>
      </c>
      <c r="Q41" s="694">
        <v>334614.2</v>
      </c>
      <c r="R41" s="696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</row>
    <row r="42" spans="1:122" s="9" customFormat="1" ht="18.75" customHeight="1">
      <c r="A42" s="678"/>
      <c r="B42" s="678"/>
      <c r="C42" s="46" t="s">
        <v>566</v>
      </c>
      <c r="D42" s="681"/>
      <c r="E42" s="63"/>
      <c r="F42" s="87"/>
      <c r="G42" s="681"/>
      <c r="H42" s="63" t="s">
        <v>482</v>
      </c>
      <c r="I42" s="690"/>
      <c r="J42" s="681"/>
      <c r="K42" s="681"/>
      <c r="L42" s="86">
        <v>115000</v>
      </c>
      <c r="M42" s="700"/>
      <c r="N42" s="700"/>
      <c r="O42" s="700"/>
      <c r="P42" s="77">
        <v>0.6</v>
      </c>
      <c r="Q42" s="695"/>
      <c r="R42" s="703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</row>
    <row r="43" spans="1:122" s="9" customFormat="1" ht="22.5" customHeight="1">
      <c r="A43" s="679"/>
      <c r="B43" s="679"/>
      <c r="C43" s="89" t="s">
        <v>528</v>
      </c>
      <c r="D43" s="682"/>
      <c r="E43" s="64"/>
      <c r="F43" s="66"/>
      <c r="G43" s="682"/>
      <c r="H43" s="64"/>
      <c r="I43" s="691"/>
      <c r="J43" s="682"/>
      <c r="K43" s="682"/>
      <c r="L43" s="41">
        <v>9745.67</v>
      </c>
      <c r="M43" s="688"/>
      <c r="N43" s="688"/>
      <c r="O43" s="688"/>
      <c r="P43" s="76"/>
      <c r="Q43" s="42">
        <v>9696.94</v>
      </c>
      <c r="R43" s="697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</row>
    <row r="44" spans="1:122" s="9" customFormat="1" ht="42" customHeight="1">
      <c r="A44" s="50" t="s">
        <v>525</v>
      </c>
      <c r="B44" s="94" t="s">
        <v>582</v>
      </c>
      <c r="C44" s="53" t="s">
        <v>526</v>
      </c>
      <c r="D44" s="95" t="s">
        <v>583</v>
      </c>
      <c r="E44" s="51" t="s">
        <v>482</v>
      </c>
      <c r="F44" s="52"/>
      <c r="G44" s="52"/>
      <c r="H44" s="51"/>
      <c r="I44" s="53" t="s">
        <v>527</v>
      </c>
      <c r="J44" s="51">
        <v>8</v>
      </c>
      <c r="K44" s="51">
        <v>8</v>
      </c>
      <c r="L44" s="54">
        <v>1498979</v>
      </c>
      <c r="M44" s="55">
        <v>44643</v>
      </c>
      <c r="N44" s="55">
        <v>44806</v>
      </c>
      <c r="O44" s="55">
        <v>45535</v>
      </c>
      <c r="P44" s="59">
        <v>0.24</v>
      </c>
      <c r="Q44" s="42">
        <v>201444.31</v>
      </c>
      <c r="R44" s="45" t="s">
        <v>542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</row>
    <row r="45" spans="1:122" s="9" customFormat="1" ht="42" customHeight="1">
      <c r="A45" s="50" t="s">
        <v>534</v>
      </c>
      <c r="B45" s="96" t="s">
        <v>586</v>
      </c>
      <c r="C45" s="53" t="s">
        <v>533</v>
      </c>
      <c r="D45" s="51" t="s">
        <v>584</v>
      </c>
      <c r="E45" s="51"/>
      <c r="F45" s="52"/>
      <c r="G45" s="52" t="s">
        <v>482</v>
      </c>
      <c r="H45" s="51"/>
      <c r="I45" s="53" t="s">
        <v>536</v>
      </c>
      <c r="J45" s="51">
        <v>10</v>
      </c>
      <c r="K45" s="51">
        <v>6</v>
      </c>
      <c r="L45" s="54">
        <v>175002.17</v>
      </c>
      <c r="M45" s="55">
        <v>44959</v>
      </c>
      <c r="N45" s="55">
        <v>44985</v>
      </c>
      <c r="O45" s="55">
        <v>45291</v>
      </c>
      <c r="P45" s="59">
        <v>0.6</v>
      </c>
      <c r="Q45" s="42">
        <v>0</v>
      </c>
      <c r="R45" s="45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</row>
    <row r="46" spans="1:122" s="9" customFormat="1" ht="42" customHeight="1">
      <c r="A46" s="50" t="s">
        <v>535</v>
      </c>
      <c r="B46" s="96" t="s">
        <v>586</v>
      </c>
      <c r="C46" s="53" t="s">
        <v>532</v>
      </c>
      <c r="D46" s="51" t="s">
        <v>584</v>
      </c>
      <c r="E46" s="51"/>
      <c r="F46" s="52"/>
      <c r="G46" s="52" t="s">
        <v>482</v>
      </c>
      <c r="H46" s="51"/>
      <c r="I46" s="53" t="s">
        <v>537</v>
      </c>
      <c r="J46" s="51">
        <v>10</v>
      </c>
      <c r="K46" s="51">
        <v>6</v>
      </c>
      <c r="L46" s="54">
        <v>175340.91</v>
      </c>
      <c r="M46" s="55">
        <v>44959</v>
      </c>
      <c r="N46" s="55">
        <v>44984</v>
      </c>
      <c r="O46" s="55">
        <v>45291</v>
      </c>
      <c r="P46" s="59">
        <v>0.6</v>
      </c>
      <c r="Q46" s="42">
        <v>74303.15</v>
      </c>
      <c r="R46" s="45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</row>
    <row r="47" spans="1:122" s="9" customFormat="1" ht="42" customHeight="1" thickBot="1">
      <c r="A47" s="50" t="s">
        <v>538</v>
      </c>
      <c r="B47" s="94" t="s">
        <v>585</v>
      </c>
      <c r="C47" s="92" t="s">
        <v>539</v>
      </c>
      <c r="D47" s="99" t="s">
        <v>596</v>
      </c>
      <c r="E47" s="51"/>
      <c r="F47" s="52"/>
      <c r="G47" s="52" t="s">
        <v>482</v>
      </c>
      <c r="H47" s="51"/>
      <c r="I47" s="53" t="s">
        <v>540</v>
      </c>
      <c r="J47" s="51">
        <v>15</v>
      </c>
      <c r="K47" s="51">
        <v>4</v>
      </c>
      <c r="L47" s="54">
        <v>388269.5</v>
      </c>
      <c r="M47" s="55">
        <v>44869</v>
      </c>
      <c r="N47" s="55">
        <v>45007</v>
      </c>
      <c r="O47" s="55">
        <v>45461</v>
      </c>
      <c r="P47" s="59">
        <v>0.15</v>
      </c>
      <c r="Q47" s="42">
        <v>77653.9</v>
      </c>
      <c r="R47" s="4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22" s="2" customFormat="1" ht="30.75" customHeight="1" thickBot="1">
      <c r="A48" s="721" t="s">
        <v>494</v>
      </c>
      <c r="B48" s="722"/>
      <c r="C48" s="722"/>
      <c r="D48" s="722"/>
      <c r="E48" s="722"/>
      <c r="F48" s="722"/>
      <c r="G48" s="722"/>
      <c r="H48" s="722"/>
      <c r="I48" s="722"/>
      <c r="J48" s="722"/>
      <c r="K48" s="723"/>
      <c r="L48" s="71">
        <f>SUM(L10:L47)</f>
        <v>9000881.4</v>
      </c>
      <c r="N48" s="35"/>
      <c r="O48" s="35"/>
      <c r="P48" s="35"/>
      <c r="Q48" s="36"/>
      <c r="R48" s="35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</row>
    <row r="49" spans="1:122" s="2" customFormat="1" ht="12.75" customHeight="1">
      <c r="A49" s="37"/>
      <c r="B49" s="37"/>
      <c r="C49" s="38"/>
      <c r="D49" s="38"/>
      <c r="E49" s="38"/>
      <c r="F49" s="38"/>
      <c r="G49" s="38"/>
      <c r="H49" s="38"/>
      <c r="I49" s="39"/>
      <c r="J49" s="38"/>
      <c r="K49" s="38"/>
      <c r="L49" s="40"/>
      <c r="M49" s="39"/>
      <c r="N49" s="39"/>
      <c r="O49" s="720"/>
      <c r="P49" s="720"/>
      <c r="Q49" s="720"/>
      <c r="R49" s="720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</row>
    <row r="50" spans="1:18" ht="12" customHeight="1">
      <c r="A50" s="44" t="s">
        <v>495</v>
      </c>
      <c r="B50" s="44"/>
      <c r="C50" s="44"/>
      <c r="D50" s="44"/>
      <c r="E50" s="44"/>
      <c r="F50" s="44"/>
      <c r="G50" s="44"/>
      <c r="H50" s="44"/>
      <c r="I50" s="19"/>
      <c r="J50" s="18"/>
      <c r="K50" s="18"/>
      <c r="L50" s="20"/>
      <c r="M50" s="21"/>
      <c r="N50" s="19"/>
      <c r="O50" s="33"/>
      <c r="P50" s="33"/>
      <c r="Q50" s="33"/>
      <c r="R50" s="33"/>
    </row>
    <row r="51" spans="1:18" ht="12" customHeight="1">
      <c r="A51" s="34"/>
      <c r="B51" s="34"/>
      <c r="C51" s="34"/>
      <c r="D51" s="34"/>
      <c r="E51" s="34"/>
      <c r="F51" s="34"/>
      <c r="G51" s="34"/>
      <c r="H51" s="34"/>
      <c r="I51" s="19"/>
      <c r="J51" s="18"/>
      <c r="K51" s="18"/>
      <c r="L51" s="20"/>
      <c r="M51" s="21"/>
      <c r="N51" s="19"/>
      <c r="O51" s="33"/>
      <c r="P51" s="33"/>
      <c r="Q51" s="33"/>
      <c r="R51" s="33"/>
    </row>
    <row r="52" spans="1:122" s="27" customFormat="1" ht="12" customHeight="1">
      <c r="A52" s="22" t="s">
        <v>484</v>
      </c>
      <c r="B52" s="22"/>
      <c r="C52" s="23"/>
      <c r="D52" s="23"/>
      <c r="E52" s="67" t="s">
        <v>491</v>
      </c>
      <c r="F52" s="68"/>
      <c r="G52" s="68"/>
      <c r="H52" s="68"/>
      <c r="I52" s="68"/>
      <c r="J52" s="24"/>
      <c r="K52" s="26"/>
      <c r="L52" s="26"/>
      <c r="M52" s="26"/>
      <c r="N52" s="26"/>
      <c r="O52" s="26"/>
      <c r="P52" s="26"/>
      <c r="Q52" s="26"/>
      <c r="R52" s="26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</row>
    <row r="53" spans="1:122" s="27" customFormat="1" ht="12" customHeight="1">
      <c r="A53" s="22" t="s">
        <v>485</v>
      </c>
      <c r="B53" s="22"/>
      <c r="C53" s="23"/>
      <c r="D53" s="23"/>
      <c r="E53" s="707" t="s">
        <v>492</v>
      </c>
      <c r="F53" s="707"/>
      <c r="G53" s="707"/>
      <c r="H53" s="707"/>
      <c r="I53" s="707"/>
      <c r="J53" s="60"/>
      <c r="K53" s="26"/>
      <c r="L53" s="28"/>
      <c r="M53" s="29"/>
      <c r="N53" s="26"/>
      <c r="O53" s="26"/>
      <c r="P53" s="26"/>
      <c r="Q53" s="26"/>
      <c r="R53" s="26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</row>
    <row r="54" spans="1:122" s="27" customFormat="1" ht="12" customHeight="1">
      <c r="A54" s="22" t="s">
        <v>486</v>
      </c>
      <c r="B54" s="22"/>
      <c r="C54" s="23"/>
      <c r="D54" s="23"/>
      <c r="E54" s="707" t="s">
        <v>493</v>
      </c>
      <c r="F54" s="707"/>
      <c r="G54" s="707"/>
      <c r="H54" s="707"/>
      <c r="I54" s="707"/>
      <c r="J54" s="60"/>
      <c r="K54" s="26"/>
      <c r="L54" s="30"/>
      <c r="M54" s="26"/>
      <c r="N54" s="26"/>
      <c r="O54" s="26"/>
      <c r="P54" s="26"/>
      <c r="Q54" s="26"/>
      <c r="R54" s="26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</row>
    <row r="55" spans="1:122" s="27" customFormat="1" ht="12" customHeight="1">
      <c r="A55" s="22" t="s">
        <v>487</v>
      </c>
      <c r="B55" s="22"/>
      <c r="C55" s="23"/>
      <c r="D55" s="23"/>
      <c r="E55" s="707" t="s">
        <v>498</v>
      </c>
      <c r="F55" s="707"/>
      <c r="G55" s="707"/>
      <c r="H55" s="707"/>
      <c r="I55" s="707"/>
      <c r="J55" s="60"/>
      <c r="K55" s="26"/>
      <c r="L55" s="26"/>
      <c r="M55" s="31"/>
      <c r="N55" s="26"/>
      <c r="O55" s="26"/>
      <c r="P55" s="26"/>
      <c r="Q55" s="26"/>
      <c r="R55" s="26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</row>
    <row r="56" spans="1:122" s="27" customFormat="1" ht="12" customHeight="1">
      <c r="A56" s="22" t="s">
        <v>488</v>
      </c>
      <c r="B56" s="22"/>
      <c r="C56" s="23"/>
      <c r="D56" s="23"/>
      <c r="E56" s="706" t="s">
        <v>543</v>
      </c>
      <c r="F56" s="706"/>
      <c r="G56" s="706"/>
      <c r="H56" s="706"/>
      <c r="I56" s="706"/>
      <c r="J56" s="706"/>
      <c r="K56" s="26"/>
      <c r="L56" s="26"/>
      <c r="M56" s="26"/>
      <c r="N56" s="26"/>
      <c r="O56" s="26"/>
      <c r="P56" s="26"/>
      <c r="Q56" s="26"/>
      <c r="R56" s="26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</row>
    <row r="57" spans="1:122" s="27" customFormat="1" ht="12" customHeight="1">
      <c r="A57" s="22" t="s">
        <v>489</v>
      </c>
      <c r="B57" s="22"/>
      <c r="C57" s="23"/>
      <c r="D57" s="23"/>
      <c r="E57" s="706" t="s">
        <v>562</v>
      </c>
      <c r="F57" s="706"/>
      <c r="G57" s="706"/>
      <c r="H57" s="706"/>
      <c r="I57" s="706"/>
      <c r="J57"/>
      <c r="K57" s="26"/>
      <c r="L57" s="26"/>
      <c r="M57" s="26"/>
      <c r="N57" s="26"/>
      <c r="O57" s="26"/>
      <c r="P57" s="26"/>
      <c r="Q57" s="26"/>
      <c r="R57" s="26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</row>
    <row r="58" spans="1:122" s="27" customFormat="1" ht="12" customHeight="1">
      <c r="A58" s="22" t="s">
        <v>490</v>
      </c>
      <c r="B58" s="22"/>
      <c r="K58" s="26"/>
      <c r="L58" s="26"/>
      <c r="M58" s="26"/>
      <c r="N58" s="26"/>
      <c r="O58" s="26"/>
      <c r="P58" s="26"/>
      <c r="Q58" s="26"/>
      <c r="R58" s="26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</row>
    <row r="59" spans="5:122" s="27" customFormat="1" ht="12" customHeight="1">
      <c r="E59" s="706"/>
      <c r="F59" s="706"/>
      <c r="G59" s="706"/>
      <c r="H59" s="706"/>
      <c r="I59" s="706"/>
      <c r="J59" s="56"/>
      <c r="K59" s="26"/>
      <c r="L59" s="56"/>
      <c r="M59" s="26"/>
      <c r="N59" s="26"/>
      <c r="O59" s="26"/>
      <c r="P59" s="26"/>
      <c r="Q59" s="26"/>
      <c r="R59" s="26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</row>
    <row r="60" spans="1:18" s="2" customFormat="1" ht="36" customHeight="1">
      <c r="A60" s="717" t="s">
        <v>597</v>
      </c>
      <c r="B60" s="717"/>
      <c r="C60" s="717"/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717"/>
      <c r="Q60" s="717"/>
      <c r="R60" s="717"/>
    </row>
    <row r="61" spans="19:122" ht="12.75"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</row>
    <row r="62" spans="1:122" ht="16.5" customHeight="1">
      <c r="A62" s="110"/>
      <c r="B62" s="110"/>
      <c r="C62" s="110"/>
      <c r="D62" s="716" t="s">
        <v>598</v>
      </c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</row>
    <row r="63" spans="1:122" ht="12" customHeight="1">
      <c r="A63" s="111"/>
      <c r="B63" s="111"/>
      <c r="C63" s="11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ht="16.5" customHeight="1">
      <c r="A64" s="110"/>
      <c r="B64" s="110"/>
      <c r="C64" s="110"/>
      <c r="D64" s="715" t="s">
        <v>599</v>
      </c>
      <c r="E64" s="715"/>
      <c r="F64" s="715"/>
      <c r="G64" s="715"/>
      <c r="H64" s="715"/>
      <c r="I64" s="715"/>
      <c r="J64" s="715"/>
      <c r="K64" s="715"/>
      <c r="L64" s="715"/>
      <c r="M64" s="715"/>
      <c r="N64" s="715"/>
      <c r="O64" s="715"/>
      <c r="P64" s="715"/>
      <c r="Q64" s="715"/>
      <c r="R64" s="715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9:122" ht="12" customHeight="1" thickBot="1">
      <c r="I65" s="112"/>
      <c r="L65" s="113"/>
      <c r="Q65" s="11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34.5" customHeight="1" thickBot="1">
      <c r="A66" s="738" t="s">
        <v>600</v>
      </c>
      <c r="B66" s="710" t="s">
        <v>601</v>
      </c>
      <c r="C66" s="714" t="s">
        <v>602</v>
      </c>
      <c r="D66" s="714" t="s">
        <v>603</v>
      </c>
      <c r="E66" s="719" t="s">
        <v>470</v>
      </c>
      <c r="F66" s="719"/>
      <c r="G66" s="719"/>
      <c r="H66" s="719"/>
      <c r="I66" s="714" t="s">
        <v>604</v>
      </c>
      <c r="J66" s="736" t="s">
        <v>472</v>
      </c>
      <c r="K66" s="736" t="s">
        <v>605</v>
      </c>
      <c r="L66" s="710" t="s">
        <v>463</v>
      </c>
      <c r="M66" s="710" t="s">
        <v>465</v>
      </c>
      <c r="N66" s="710" t="s">
        <v>606</v>
      </c>
      <c r="O66" s="710" t="s">
        <v>607</v>
      </c>
      <c r="P66" s="710" t="s">
        <v>464</v>
      </c>
      <c r="Q66" s="710" t="s">
        <v>476</v>
      </c>
      <c r="R66" s="719" t="s">
        <v>477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ht="88.5" customHeight="1" thickBot="1">
      <c r="A67" s="738"/>
      <c r="B67" s="711"/>
      <c r="C67" s="714"/>
      <c r="D67" s="714"/>
      <c r="E67" s="114" t="s">
        <v>608</v>
      </c>
      <c r="F67" s="114" t="s">
        <v>609</v>
      </c>
      <c r="G67" s="114" t="s">
        <v>610</v>
      </c>
      <c r="H67" s="114" t="s">
        <v>481</v>
      </c>
      <c r="I67" s="714"/>
      <c r="J67" s="737"/>
      <c r="K67" s="737"/>
      <c r="L67" s="714"/>
      <c r="M67" s="714"/>
      <c r="N67" s="714"/>
      <c r="O67" s="714"/>
      <c r="P67" s="714"/>
      <c r="Q67" s="714"/>
      <c r="R67" s="71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52.5" customHeight="1">
      <c r="A68" s="116" t="s">
        <v>611</v>
      </c>
      <c r="B68" s="116" t="s">
        <v>612</v>
      </c>
      <c r="C68" s="117" t="s">
        <v>613</v>
      </c>
      <c r="D68" s="117" t="s">
        <v>614</v>
      </c>
      <c r="E68" s="118"/>
      <c r="F68" s="119" t="s">
        <v>482</v>
      </c>
      <c r="G68" s="119"/>
      <c r="H68" s="120"/>
      <c r="I68" s="121" t="s">
        <v>615</v>
      </c>
      <c r="J68" s="119">
        <v>10</v>
      </c>
      <c r="K68" s="122">
        <v>7</v>
      </c>
      <c r="L68" s="123" t="s">
        <v>616</v>
      </c>
      <c r="M68" s="124">
        <v>45068</v>
      </c>
      <c r="N68" s="124">
        <v>45187</v>
      </c>
      <c r="O68" s="124">
        <v>45576</v>
      </c>
      <c r="P68" s="125">
        <v>0.12</v>
      </c>
      <c r="Q68" s="126">
        <v>0</v>
      </c>
      <c r="R68" s="119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48" customHeight="1">
      <c r="A69" s="127" t="s">
        <v>617</v>
      </c>
      <c r="B69" s="127" t="s">
        <v>618</v>
      </c>
      <c r="C69" s="46" t="s">
        <v>619</v>
      </c>
      <c r="D69" s="46" t="s">
        <v>620</v>
      </c>
      <c r="E69" s="128"/>
      <c r="F69" s="129" t="s">
        <v>482</v>
      </c>
      <c r="G69" s="129"/>
      <c r="H69" s="130"/>
      <c r="I69" s="131" t="s">
        <v>621</v>
      </c>
      <c r="J69" s="129">
        <v>15</v>
      </c>
      <c r="K69" s="132">
        <v>7</v>
      </c>
      <c r="L69" s="133" t="s">
        <v>622</v>
      </c>
      <c r="M69" s="134">
        <v>45210</v>
      </c>
      <c r="N69" s="134">
        <v>45217</v>
      </c>
      <c r="O69" s="134">
        <v>45666</v>
      </c>
      <c r="P69" s="59">
        <v>0.01</v>
      </c>
      <c r="Q69" s="135">
        <v>0</v>
      </c>
      <c r="R69" s="51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39.75" customHeight="1">
      <c r="A70" s="744" t="s">
        <v>626</v>
      </c>
      <c r="B70" s="127" t="s">
        <v>627</v>
      </c>
      <c r="C70" s="46" t="s">
        <v>628</v>
      </c>
      <c r="D70" s="46" t="s">
        <v>629</v>
      </c>
      <c r="E70" s="145"/>
      <c r="F70" s="98" t="s">
        <v>482</v>
      </c>
      <c r="G70" s="98"/>
      <c r="H70" s="146"/>
      <c r="I70" s="46" t="s">
        <v>630</v>
      </c>
      <c r="J70" s="139">
        <v>15</v>
      </c>
      <c r="K70" s="139">
        <v>9</v>
      </c>
      <c r="L70" s="138">
        <v>710501.42</v>
      </c>
      <c r="M70" s="147">
        <v>44356</v>
      </c>
      <c r="N70" s="147">
        <v>44641</v>
      </c>
      <c r="O70" s="147">
        <v>45245</v>
      </c>
      <c r="P70" s="148">
        <v>0.981</v>
      </c>
      <c r="Q70" s="149">
        <v>225072.14</v>
      </c>
      <c r="R70" s="150" t="s">
        <v>624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14.25" customHeight="1">
      <c r="A71" s="745"/>
      <c r="B71" s="140"/>
      <c r="C71" s="141" t="s">
        <v>623</v>
      </c>
      <c r="D71" s="141"/>
      <c r="E71" s="145"/>
      <c r="F71" s="151"/>
      <c r="G71" s="98"/>
      <c r="H71" s="98" t="s">
        <v>482</v>
      </c>
      <c r="I71" s="152"/>
      <c r="J71" s="153"/>
      <c r="K71" s="139"/>
      <c r="L71" s="138">
        <v>183954.75</v>
      </c>
      <c r="M71" s="154"/>
      <c r="N71" s="154"/>
      <c r="O71" s="154"/>
      <c r="P71" s="155">
        <v>0.96</v>
      </c>
      <c r="Q71" s="138"/>
      <c r="R71" s="156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42.75" customHeight="1">
      <c r="A72" s="157" t="s">
        <v>631</v>
      </c>
      <c r="B72" s="63" t="s">
        <v>632</v>
      </c>
      <c r="C72" s="46" t="s">
        <v>633</v>
      </c>
      <c r="D72" s="46" t="s">
        <v>634</v>
      </c>
      <c r="E72" s="158"/>
      <c r="F72" s="13" t="s">
        <v>482</v>
      </c>
      <c r="G72" s="13"/>
      <c r="H72" s="158"/>
      <c r="I72" s="70" t="s">
        <v>635</v>
      </c>
      <c r="J72" s="13">
        <v>10</v>
      </c>
      <c r="K72" s="13"/>
      <c r="L72" s="159">
        <v>687725.85</v>
      </c>
      <c r="M72" s="160">
        <v>45003</v>
      </c>
      <c r="N72" s="160">
        <v>45082</v>
      </c>
      <c r="O72" s="160">
        <v>45446</v>
      </c>
      <c r="P72" s="80">
        <v>0.42</v>
      </c>
      <c r="Q72" s="159"/>
      <c r="R72" s="161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36" customHeight="1">
      <c r="A73" s="157" t="s">
        <v>636</v>
      </c>
      <c r="B73" s="14" t="s">
        <v>637</v>
      </c>
      <c r="C73" s="165" t="s">
        <v>638</v>
      </c>
      <c r="D73" s="165" t="s">
        <v>639</v>
      </c>
      <c r="E73" s="166"/>
      <c r="F73" s="166"/>
      <c r="G73" s="157" t="s">
        <v>482</v>
      </c>
      <c r="H73" s="167"/>
      <c r="I73" s="136" t="s">
        <v>640</v>
      </c>
      <c r="J73" s="13">
        <v>7</v>
      </c>
      <c r="K73" s="13">
        <v>1</v>
      </c>
      <c r="L73" s="168">
        <v>254713.24</v>
      </c>
      <c r="M73" s="134">
        <v>45086</v>
      </c>
      <c r="N73" s="134">
        <v>45141</v>
      </c>
      <c r="O73" s="134">
        <v>45505</v>
      </c>
      <c r="P73" s="97">
        <v>0.07</v>
      </c>
      <c r="Q73" s="169"/>
      <c r="R73" s="170"/>
      <c r="S73" s="171"/>
      <c r="T73" s="172"/>
      <c r="U73" s="172"/>
      <c r="V73" s="172"/>
      <c r="W73" s="173"/>
      <c r="X73" s="171"/>
      <c r="Y73" s="172"/>
      <c r="Z73" s="172"/>
      <c r="AA73" s="174"/>
      <c r="AB73" s="175"/>
      <c r="AC73" s="175"/>
      <c r="AD73" s="175"/>
      <c r="AE73" s="176"/>
      <c r="AF73" s="174"/>
      <c r="AG73" s="177"/>
      <c r="AH73" s="178"/>
      <c r="AI73" s="179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44.25" customHeight="1">
      <c r="A74" s="193" t="s">
        <v>641</v>
      </c>
      <c r="B74" s="193" t="s">
        <v>642</v>
      </c>
      <c r="C74" s="194" t="s">
        <v>643</v>
      </c>
      <c r="D74" s="194" t="s">
        <v>644</v>
      </c>
      <c r="E74" s="193"/>
      <c r="F74" s="193" t="s">
        <v>482</v>
      </c>
      <c r="G74" s="193"/>
      <c r="H74" s="193"/>
      <c r="I74" s="194" t="s">
        <v>645</v>
      </c>
      <c r="J74" s="195">
        <v>10</v>
      </c>
      <c r="K74" s="195">
        <v>6</v>
      </c>
      <c r="L74" s="149">
        <v>1944752.03</v>
      </c>
      <c r="M74" s="191">
        <v>44051</v>
      </c>
      <c r="N74" s="187">
        <v>44795</v>
      </c>
      <c r="O74" s="187">
        <v>45217</v>
      </c>
      <c r="P74" s="192">
        <v>1</v>
      </c>
      <c r="Q74" s="149">
        <v>568118.56</v>
      </c>
      <c r="R74" s="181" t="s">
        <v>646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24.75" customHeight="1">
      <c r="A75" s="196"/>
      <c r="B75" s="196"/>
      <c r="C75" s="197" t="s">
        <v>647</v>
      </c>
      <c r="D75" s="197"/>
      <c r="E75" s="196"/>
      <c r="F75" s="196"/>
      <c r="G75" s="196"/>
      <c r="H75" s="196"/>
      <c r="I75" s="197"/>
      <c r="J75" s="198"/>
      <c r="K75" s="198"/>
      <c r="L75" s="138">
        <v>87572.49</v>
      </c>
      <c r="M75" s="199"/>
      <c r="N75" s="188"/>
      <c r="O75" s="188"/>
      <c r="P75" s="200"/>
      <c r="Q75" s="138"/>
      <c r="R75" s="98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40.5" customHeight="1">
      <c r="A76" s="201"/>
      <c r="B76" s="201"/>
      <c r="C76" s="202" t="s">
        <v>625</v>
      </c>
      <c r="D76" s="202"/>
      <c r="E76" s="201"/>
      <c r="F76" s="201"/>
      <c r="G76" s="201"/>
      <c r="H76" s="201"/>
      <c r="I76" s="202"/>
      <c r="J76" s="203"/>
      <c r="K76" s="203"/>
      <c r="L76" s="144">
        <v>64825.44</v>
      </c>
      <c r="M76" s="204"/>
      <c r="N76" s="189"/>
      <c r="O76" s="189"/>
      <c r="P76" s="205"/>
      <c r="Q76" s="144"/>
      <c r="R76" s="183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45" customHeight="1">
      <c r="A77" s="739" t="s">
        <v>0</v>
      </c>
      <c r="B77" s="180" t="s">
        <v>1</v>
      </c>
      <c r="C77" s="136" t="s">
        <v>2</v>
      </c>
      <c r="D77" s="136" t="s">
        <v>3</v>
      </c>
      <c r="E77" s="181"/>
      <c r="F77" s="107" t="s">
        <v>482</v>
      </c>
      <c r="G77" s="181"/>
      <c r="H77" s="181"/>
      <c r="I77" s="136" t="s">
        <v>4</v>
      </c>
      <c r="J77" s="181">
        <v>96</v>
      </c>
      <c r="K77" s="181">
        <v>10</v>
      </c>
      <c r="L77" s="149">
        <v>671757</v>
      </c>
      <c r="M77" s="147">
        <v>44886</v>
      </c>
      <c r="N77" s="147">
        <v>44959</v>
      </c>
      <c r="O77" s="147">
        <v>45323</v>
      </c>
      <c r="P77" s="213">
        <v>0.38</v>
      </c>
      <c r="Q77" s="149"/>
      <c r="R77" s="214" t="s">
        <v>646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15" customHeight="1">
      <c r="A78" s="740"/>
      <c r="B78" s="182"/>
      <c r="C78" s="141" t="s">
        <v>625</v>
      </c>
      <c r="D78" s="141"/>
      <c r="E78" s="183"/>
      <c r="F78" s="142"/>
      <c r="G78" s="183"/>
      <c r="H78" s="183"/>
      <c r="I78" s="141"/>
      <c r="J78" s="183"/>
      <c r="K78" s="183"/>
      <c r="L78" s="144">
        <v>6453.85</v>
      </c>
      <c r="M78" s="143"/>
      <c r="N78" s="143"/>
      <c r="O78" s="143"/>
      <c r="P78" s="185"/>
      <c r="Q78" s="144"/>
      <c r="R78" s="186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45" customHeight="1">
      <c r="A79" s="215" t="s">
        <v>5</v>
      </c>
      <c r="B79" s="215" t="s">
        <v>6</v>
      </c>
      <c r="C79" s="106" t="s">
        <v>7</v>
      </c>
      <c r="D79" s="106" t="s">
        <v>8</v>
      </c>
      <c r="E79" s="184"/>
      <c r="F79" s="51" t="s">
        <v>482</v>
      </c>
      <c r="G79" s="184"/>
      <c r="H79" s="184"/>
      <c r="I79" s="216" t="s">
        <v>9</v>
      </c>
      <c r="J79" s="183">
        <v>10</v>
      </c>
      <c r="K79" s="183">
        <v>5</v>
      </c>
      <c r="L79" s="135">
        <v>2993965.54</v>
      </c>
      <c r="M79" s="143">
        <v>45128</v>
      </c>
      <c r="N79" s="143">
        <v>45135</v>
      </c>
      <c r="O79" s="143">
        <v>45674</v>
      </c>
      <c r="P79" s="185">
        <v>0.03</v>
      </c>
      <c r="Q79" s="144"/>
      <c r="R79" s="217" t="s">
        <v>10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45" customHeight="1">
      <c r="A80" s="208">
        <v>9240194150</v>
      </c>
      <c r="B80" s="180" t="s">
        <v>1</v>
      </c>
      <c r="C80" s="218" t="s">
        <v>11</v>
      </c>
      <c r="D80" s="136" t="s">
        <v>3</v>
      </c>
      <c r="E80" s="219"/>
      <c r="F80" s="210" t="s">
        <v>482</v>
      </c>
      <c r="G80" s="220"/>
      <c r="H80" s="220"/>
      <c r="I80" s="209" t="s">
        <v>12</v>
      </c>
      <c r="J80" s="211">
        <v>20</v>
      </c>
      <c r="K80" s="211">
        <v>10</v>
      </c>
      <c r="L80" s="135">
        <v>692706.32</v>
      </c>
      <c r="M80" s="55">
        <v>44886</v>
      </c>
      <c r="N80" s="212">
        <v>44967</v>
      </c>
      <c r="O80" s="212">
        <v>45331</v>
      </c>
      <c r="P80" s="97">
        <v>0.75</v>
      </c>
      <c r="Q80" s="135">
        <v>135065.39</v>
      </c>
      <c r="R80" s="221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45" customHeight="1">
      <c r="A81" s="680" t="s">
        <v>13</v>
      </c>
      <c r="B81" s="180" t="s">
        <v>1</v>
      </c>
      <c r="C81" s="70" t="s">
        <v>14</v>
      </c>
      <c r="D81" s="136" t="s">
        <v>3</v>
      </c>
      <c r="E81" s="222"/>
      <c r="F81" s="14" t="s">
        <v>482</v>
      </c>
      <c r="G81" s="222"/>
      <c r="H81" s="222"/>
      <c r="I81" s="222" t="s">
        <v>15</v>
      </c>
      <c r="J81" s="13">
        <v>20</v>
      </c>
      <c r="K81" s="13">
        <v>10</v>
      </c>
      <c r="L81" s="223">
        <v>688291.72</v>
      </c>
      <c r="M81" s="69">
        <v>44605</v>
      </c>
      <c r="N81" s="69">
        <v>44956</v>
      </c>
      <c r="O81" s="69">
        <v>45320</v>
      </c>
      <c r="P81" s="16">
        <v>0.65</v>
      </c>
      <c r="Q81" s="223">
        <v>297473.25</v>
      </c>
      <c r="R81" s="224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16.5" customHeight="1">
      <c r="A82" s="682"/>
      <c r="B82" s="64"/>
      <c r="C82" s="141" t="s">
        <v>625</v>
      </c>
      <c r="D82" s="141"/>
      <c r="E82" s="227"/>
      <c r="F82" s="66"/>
      <c r="G82" s="227"/>
      <c r="H82" s="227"/>
      <c r="I82" s="227"/>
      <c r="J82" s="64"/>
      <c r="K82" s="64"/>
      <c r="L82" s="228">
        <v>10052.06</v>
      </c>
      <c r="M82" s="229"/>
      <c r="N82" s="229"/>
      <c r="O82" s="229"/>
      <c r="P82" s="76"/>
      <c r="Q82" s="228"/>
      <c r="R82" s="23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45" customHeight="1">
      <c r="A83" s="162" t="s">
        <v>16</v>
      </c>
      <c r="B83" s="180" t="s">
        <v>1</v>
      </c>
      <c r="C83" s="231" t="s">
        <v>17</v>
      </c>
      <c r="D83" s="136" t="s">
        <v>3</v>
      </c>
      <c r="E83" s="232"/>
      <c r="F83" s="107" t="s">
        <v>482</v>
      </c>
      <c r="G83" s="233"/>
      <c r="H83" s="233"/>
      <c r="I83" s="163" t="s">
        <v>18</v>
      </c>
      <c r="J83" s="107">
        <v>20</v>
      </c>
      <c r="K83" s="107">
        <v>10</v>
      </c>
      <c r="L83" s="168">
        <v>681426</v>
      </c>
      <c r="M83" s="55">
        <v>44756</v>
      </c>
      <c r="N83" s="55">
        <v>44952</v>
      </c>
      <c r="O83" s="55">
        <v>45316</v>
      </c>
      <c r="P83" s="59">
        <v>0.77</v>
      </c>
      <c r="Q83" s="164">
        <v>274369.73</v>
      </c>
      <c r="R83" s="162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45" customHeight="1">
      <c r="A84" s="157" t="s">
        <v>19</v>
      </c>
      <c r="B84" s="234" t="s">
        <v>20</v>
      </c>
      <c r="C84" s="218" t="s">
        <v>21</v>
      </c>
      <c r="D84" s="218" t="s">
        <v>22</v>
      </c>
      <c r="E84" s="218"/>
      <c r="F84" s="66"/>
      <c r="G84" s="234" t="s">
        <v>482</v>
      </c>
      <c r="H84" s="218"/>
      <c r="I84" s="218" t="s">
        <v>23</v>
      </c>
      <c r="J84" s="13">
        <v>10</v>
      </c>
      <c r="K84" s="13">
        <v>5</v>
      </c>
      <c r="L84" s="223">
        <v>368036.19</v>
      </c>
      <c r="M84" s="69">
        <v>44960</v>
      </c>
      <c r="N84" s="69">
        <v>45092</v>
      </c>
      <c r="O84" s="69">
        <v>45456</v>
      </c>
      <c r="P84" s="16">
        <v>0.2</v>
      </c>
      <c r="Q84" s="223"/>
      <c r="R84" s="22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43.5" customHeight="1">
      <c r="A85" s="157">
        <v>9348776602</v>
      </c>
      <c r="B85" s="234"/>
      <c r="C85" s="235" t="s">
        <v>24</v>
      </c>
      <c r="D85" s="235" t="s">
        <v>25</v>
      </c>
      <c r="E85" s="236"/>
      <c r="F85" s="64" t="s">
        <v>482</v>
      </c>
      <c r="G85" s="66"/>
      <c r="H85" s="236"/>
      <c r="I85" s="106" t="s">
        <v>26</v>
      </c>
      <c r="J85" s="157">
        <v>20</v>
      </c>
      <c r="K85" s="157">
        <v>12</v>
      </c>
      <c r="L85" s="168">
        <v>166191.14</v>
      </c>
      <c r="M85" s="134">
        <v>44838</v>
      </c>
      <c r="N85" s="134">
        <v>44956</v>
      </c>
      <c r="O85" s="134">
        <v>45212</v>
      </c>
      <c r="P85" s="97">
        <v>1</v>
      </c>
      <c r="Q85" s="168"/>
      <c r="R85" s="23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39.75" customHeight="1">
      <c r="A86" s="157">
        <v>9348790191</v>
      </c>
      <c r="B86" s="234"/>
      <c r="C86" s="235" t="s">
        <v>27</v>
      </c>
      <c r="D86" s="235" t="s">
        <v>25</v>
      </c>
      <c r="E86" s="236"/>
      <c r="F86" s="64" t="s">
        <v>482</v>
      </c>
      <c r="G86" s="236"/>
      <c r="H86" s="236"/>
      <c r="I86" s="106" t="s">
        <v>28</v>
      </c>
      <c r="J86" s="157">
        <v>20</v>
      </c>
      <c r="K86" s="157">
        <v>12</v>
      </c>
      <c r="L86" s="168">
        <v>164076.12</v>
      </c>
      <c r="M86" s="134">
        <v>44838</v>
      </c>
      <c r="N86" s="134">
        <v>44950</v>
      </c>
      <c r="O86" s="134">
        <v>45291</v>
      </c>
      <c r="P86" s="97">
        <v>0.96</v>
      </c>
      <c r="Q86" s="168">
        <v>126916.07</v>
      </c>
      <c r="R86" s="237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39.75" customHeight="1">
      <c r="A87" s="157" t="s">
        <v>29</v>
      </c>
      <c r="B87" s="14"/>
      <c r="C87" s="165" t="s">
        <v>30</v>
      </c>
      <c r="D87" s="165" t="s">
        <v>25</v>
      </c>
      <c r="E87" s="137"/>
      <c r="F87" s="157" t="s">
        <v>482</v>
      </c>
      <c r="G87" s="137"/>
      <c r="H87" s="137"/>
      <c r="I87" s="136" t="s">
        <v>31</v>
      </c>
      <c r="J87" s="13">
        <v>20</v>
      </c>
      <c r="K87" s="13">
        <v>12</v>
      </c>
      <c r="L87" s="168">
        <v>163348.71</v>
      </c>
      <c r="M87" s="134">
        <v>44838</v>
      </c>
      <c r="N87" s="134">
        <v>44951</v>
      </c>
      <c r="O87" s="134">
        <v>45291</v>
      </c>
      <c r="P87" s="97">
        <v>0.75</v>
      </c>
      <c r="Q87" s="168">
        <v>118160.4</v>
      </c>
      <c r="R87" s="5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39.75" customHeight="1">
      <c r="A88" s="157" t="s">
        <v>32</v>
      </c>
      <c r="B88" s="234"/>
      <c r="C88" s="235" t="s">
        <v>33</v>
      </c>
      <c r="D88" s="235" t="s">
        <v>25</v>
      </c>
      <c r="E88" s="238"/>
      <c r="F88" s="64" t="s">
        <v>482</v>
      </c>
      <c r="G88" s="238"/>
      <c r="H88" s="238"/>
      <c r="I88" s="136" t="s">
        <v>615</v>
      </c>
      <c r="J88" s="13">
        <v>20</v>
      </c>
      <c r="K88" s="13">
        <v>12</v>
      </c>
      <c r="L88" s="168">
        <v>162692.47</v>
      </c>
      <c r="M88" s="134">
        <v>44908</v>
      </c>
      <c r="N88" s="134">
        <v>44959</v>
      </c>
      <c r="O88" s="134">
        <v>45291</v>
      </c>
      <c r="P88" s="239">
        <v>0.998</v>
      </c>
      <c r="Q88" s="168">
        <v>106956.45</v>
      </c>
      <c r="R88" s="237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39.75" customHeight="1">
      <c r="A89" s="680" t="s">
        <v>34</v>
      </c>
      <c r="B89" s="14"/>
      <c r="C89" s="240" t="s">
        <v>35</v>
      </c>
      <c r="D89" s="240" t="s">
        <v>25</v>
      </c>
      <c r="E89" s="137"/>
      <c r="F89" s="13" t="s">
        <v>482</v>
      </c>
      <c r="G89" s="238"/>
      <c r="H89" s="238"/>
      <c r="I89" s="136" t="s">
        <v>36</v>
      </c>
      <c r="J89" s="13">
        <v>20</v>
      </c>
      <c r="K89" s="13">
        <v>12</v>
      </c>
      <c r="L89" s="164">
        <v>517008.32</v>
      </c>
      <c r="M89" s="147">
        <v>44957</v>
      </c>
      <c r="N89" s="147">
        <v>45033</v>
      </c>
      <c r="O89" s="147">
        <v>45291</v>
      </c>
      <c r="P89" s="213">
        <v>0.72</v>
      </c>
      <c r="Q89" s="164">
        <v>242188.34</v>
      </c>
      <c r="R89" s="241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18.75" customHeight="1">
      <c r="A90" s="682"/>
      <c r="B90" s="64"/>
      <c r="C90" s="141" t="s">
        <v>625</v>
      </c>
      <c r="D90" s="141"/>
      <c r="E90" s="242"/>
      <c r="F90" s="64"/>
      <c r="G90" s="243"/>
      <c r="H90" s="243"/>
      <c r="I90" s="141"/>
      <c r="J90" s="64"/>
      <c r="K90" s="64"/>
      <c r="L90" s="244">
        <v>4383.88</v>
      </c>
      <c r="M90" s="143"/>
      <c r="N90" s="143"/>
      <c r="O90" s="143"/>
      <c r="P90" s="185">
        <v>1</v>
      </c>
      <c r="Q90" s="244">
        <v>4383.88</v>
      </c>
      <c r="R90" s="245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39.75" customHeight="1">
      <c r="A91" s="157" t="s">
        <v>37</v>
      </c>
      <c r="B91" s="14"/>
      <c r="C91" s="240" t="s">
        <v>38</v>
      </c>
      <c r="D91" s="240" t="s">
        <v>25</v>
      </c>
      <c r="E91" s="158"/>
      <c r="F91" s="13" t="s">
        <v>482</v>
      </c>
      <c r="G91" s="13"/>
      <c r="H91" s="158"/>
      <c r="I91" s="70" t="s">
        <v>39</v>
      </c>
      <c r="J91" s="13">
        <v>20</v>
      </c>
      <c r="K91" s="13">
        <v>12</v>
      </c>
      <c r="L91" s="159">
        <v>445023.98</v>
      </c>
      <c r="M91" s="160">
        <v>44957</v>
      </c>
      <c r="N91" s="160">
        <v>45034</v>
      </c>
      <c r="O91" s="160">
        <v>45291</v>
      </c>
      <c r="P91" s="80">
        <v>0.8</v>
      </c>
      <c r="Q91" s="244"/>
      <c r="R91" s="246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58.5" customHeight="1">
      <c r="A92" s="51" t="s">
        <v>40</v>
      </c>
      <c r="B92" s="207"/>
      <c r="C92" s="165" t="s">
        <v>41</v>
      </c>
      <c r="D92" s="165" t="s">
        <v>25</v>
      </c>
      <c r="E92" s="247"/>
      <c r="F92" s="247"/>
      <c r="G92" s="142" t="s">
        <v>482</v>
      </c>
      <c r="H92" s="247"/>
      <c r="I92" s="163" t="s">
        <v>42</v>
      </c>
      <c r="J92" s="107">
        <v>2</v>
      </c>
      <c r="K92" s="107">
        <v>2</v>
      </c>
      <c r="L92" s="168">
        <v>80500</v>
      </c>
      <c r="M92" s="134">
        <v>44957</v>
      </c>
      <c r="N92" s="55">
        <v>45000</v>
      </c>
      <c r="O92" s="55">
        <v>45291</v>
      </c>
      <c r="P92" s="59">
        <v>0.8</v>
      </c>
      <c r="Q92" s="244">
        <v>54660.53</v>
      </c>
      <c r="R92" s="248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54.75" customHeight="1">
      <c r="A93" s="157">
        <v>9278330023</v>
      </c>
      <c r="B93" s="14"/>
      <c r="C93" s="165" t="s">
        <v>43</v>
      </c>
      <c r="D93" s="165" t="s">
        <v>25</v>
      </c>
      <c r="E93" s="137"/>
      <c r="F93" s="13"/>
      <c r="G93" s="13" t="s">
        <v>482</v>
      </c>
      <c r="H93" s="137"/>
      <c r="I93" s="136" t="s">
        <v>44</v>
      </c>
      <c r="J93" s="13">
        <v>48</v>
      </c>
      <c r="K93" s="13">
        <v>4</v>
      </c>
      <c r="L93" s="168">
        <v>320432</v>
      </c>
      <c r="M93" s="134">
        <v>44851</v>
      </c>
      <c r="N93" s="134">
        <v>44909</v>
      </c>
      <c r="O93" s="134">
        <v>45273</v>
      </c>
      <c r="P93" s="97">
        <v>0.84</v>
      </c>
      <c r="Q93" s="168">
        <v>269127.8</v>
      </c>
      <c r="R93" s="5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45.75" customHeight="1">
      <c r="A94" s="157" t="s">
        <v>45</v>
      </c>
      <c r="B94" s="14"/>
      <c r="C94" s="165" t="s">
        <v>46</v>
      </c>
      <c r="D94" s="165" t="s">
        <v>25</v>
      </c>
      <c r="E94" s="137"/>
      <c r="F94" s="13"/>
      <c r="G94" s="13" t="s">
        <v>482</v>
      </c>
      <c r="H94" s="137"/>
      <c r="I94" s="136" t="s">
        <v>47</v>
      </c>
      <c r="J94" s="13">
        <v>74</v>
      </c>
      <c r="K94" s="13">
        <v>3</v>
      </c>
      <c r="L94" s="168">
        <v>396215.26</v>
      </c>
      <c r="M94" s="134">
        <v>45036</v>
      </c>
      <c r="N94" s="134">
        <v>45084</v>
      </c>
      <c r="O94" s="134">
        <v>45291</v>
      </c>
      <c r="P94" s="97">
        <v>0.7</v>
      </c>
      <c r="Q94" s="168">
        <v>186332.25</v>
      </c>
      <c r="R94" s="50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54.75" customHeight="1">
      <c r="A95" s="157" t="s">
        <v>48</v>
      </c>
      <c r="B95" s="14"/>
      <c r="C95" s="165" t="s">
        <v>49</v>
      </c>
      <c r="D95" s="165" t="s">
        <v>25</v>
      </c>
      <c r="E95" s="137"/>
      <c r="F95" s="13"/>
      <c r="G95" s="13" t="s">
        <v>482</v>
      </c>
      <c r="H95" s="137"/>
      <c r="I95" s="136" t="s">
        <v>50</v>
      </c>
      <c r="J95" s="13">
        <v>3</v>
      </c>
      <c r="K95" s="13">
        <v>1</v>
      </c>
      <c r="L95" s="168">
        <v>16172.47</v>
      </c>
      <c r="M95" s="134">
        <v>44977</v>
      </c>
      <c r="N95" s="134">
        <v>45020</v>
      </c>
      <c r="O95" s="134">
        <v>45291</v>
      </c>
      <c r="P95" s="97">
        <v>0.7</v>
      </c>
      <c r="Q95" s="168"/>
      <c r="R95" s="5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30.75" customHeight="1">
      <c r="A96" s="741" t="s">
        <v>494</v>
      </c>
      <c r="B96" s="742"/>
      <c r="C96" s="742"/>
      <c r="D96" s="742"/>
      <c r="E96" s="742"/>
      <c r="F96" s="742"/>
      <c r="G96" s="742"/>
      <c r="H96" s="742"/>
      <c r="I96" s="742"/>
      <c r="J96" s="742"/>
      <c r="K96" s="743"/>
      <c r="L96" s="249">
        <f>SUM(L70:L95)</f>
        <v>12482778.250000004</v>
      </c>
      <c r="M96" s="250"/>
      <c r="N96" s="251"/>
      <c r="O96" s="251"/>
      <c r="P96" s="251"/>
      <c r="Q96" s="169"/>
      <c r="R96" s="251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12" customHeight="1">
      <c r="A97" s="44" t="s">
        <v>495</v>
      </c>
      <c r="B97" s="44"/>
      <c r="C97" s="44"/>
      <c r="D97" s="44"/>
      <c r="E97" s="44"/>
      <c r="F97" s="44"/>
      <c r="G97" s="44"/>
      <c r="H97" s="44"/>
      <c r="I97" s="252"/>
      <c r="J97" s="252"/>
      <c r="K97" s="252"/>
      <c r="L97" s="253"/>
      <c r="M97" s="250"/>
      <c r="N97" s="251"/>
      <c r="O97" s="251"/>
      <c r="P97" s="251"/>
      <c r="Q97" s="169"/>
      <c r="R97" s="251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39" customHeight="1">
      <c r="A98" s="252"/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50"/>
      <c r="N98" s="251"/>
      <c r="O98" s="251"/>
      <c r="P98" s="251"/>
      <c r="Q98" s="169"/>
      <c r="R98" s="251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16.5" customHeight="1">
      <c r="A99" s="254" t="s">
        <v>484</v>
      </c>
      <c r="B99" s="254"/>
      <c r="C99" s="254"/>
      <c r="D99" s="255"/>
      <c r="E99" s="252"/>
      <c r="F99" s="252"/>
      <c r="G99" s="252"/>
      <c r="H99" s="252"/>
      <c r="I99" s="252"/>
      <c r="J99" s="252"/>
      <c r="K99" s="252"/>
      <c r="L99" s="253"/>
      <c r="M99" s="250"/>
      <c r="N99" s="251"/>
      <c r="O99" s="251"/>
      <c r="P99" s="251"/>
      <c r="Q99" s="169"/>
      <c r="R99" s="251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1.25" customHeight="1">
      <c r="A100" s="747" t="s">
        <v>51</v>
      </c>
      <c r="B100" s="747"/>
      <c r="C100" s="747"/>
      <c r="D100" s="747"/>
      <c r="E100" s="252"/>
      <c r="F100" s="252"/>
      <c r="G100" s="252"/>
      <c r="H100" s="252"/>
      <c r="I100" s="252"/>
      <c r="J100" s="252"/>
      <c r="K100" s="252"/>
      <c r="L100" s="253"/>
      <c r="M100" s="250"/>
      <c r="N100" s="251"/>
      <c r="O100" s="251"/>
      <c r="P100" s="251"/>
      <c r="Q100" s="169"/>
      <c r="R100" s="251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14.25" customHeight="1">
      <c r="A101" s="256" t="s">
        <v>52</v>
      </c>
      <c r="B101" s="256"/>
      <c r="C101" s="256"/>
      <c r="D101" s="257"/>
      <c r="E101" s="252"/>
      <c r="F101" s="252"/>
      <c r="G101" s="252"/>
      <c r="H101" s="252"/>
      <c r="I101" s="252"/>
      <c r="J101" s="252"/>
      <c r="K101" s="252"/>
      <c r="L101" s="253"/>
      <c r="M101" s="250"/>
      <c r="N101" s="251"/>
      <c r="O101" s="251"/>
      <c r="P101" s="251"/>
      <c r="Q101" s="169"/>
      <c r="R101" s="25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3.5" customHeight="1">
      <c r="A102" s="256" t="s">
        <v>53</v>
      </c>
      <c r="B102" s="256"/>
      <c r="C102" s="256"/>
      <c r="D102" s="257"/>
      <c r="E102" s="252"/>
      <c r="F102" s="252"/>
      <c r="G102" s="252"/>
      <c r="H102" s="252"/>
      <c r="I102" s="252"/>
      <c r="J102" s="252"/>
      <c r="K102" s="252"/>
      <c r="L102" s="253"/>
      <c r="M102" s="250"/>
      <c r="N102" s="251"/>
      <c r="O102" s="251"/>
      <c r="P102" s="251"/>
      <c r="Q102" s="169"/>
      <c r="R102" s="251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2.75" customHeight="1">
      <c r="A103" s="256" t="s">
        <v>488</v>
      </c>
      <c r="B103" s="256"/>
      <c r="C103" s="256"/>
      <c r="D103" s="257"/>
      <c r="E103" s="257"/>
      <c r="F103" s="257"/>
      <c r="G103" s="257"/>
      <c r="H103" s="257"/>
      <c r="I103" s="258"/>
      <c r="J103" s="251"/>
      <c r="K103" s="251"/>
      <c r="L103" s="169"/>
      <c r="M103" s="250"/>
      <c r="N103" s="251"/>
      <c r="O103" s="259"/>
      <c r="P103" s="251"/>
      <c r="Q103" s="169"/>
      <c r="R103" s="251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2.75" customHeight="1">
      <c r="A104" s="256" t="s">
        <v>54</v>
      </c>
      <c r="B104" s="256"/>
      <c r="C104" s="256"/>
      <c r="D104" s="260"/>
      <c r="E104" s="260"/>
      <c r="F104" s="260"/>
      <c r="G104" s="260"/>
      <c r="H104" s="260"/>
      <c r="I104" s="258"/>
      <c r="J104" s="251"/>
      <c r="K104" s="251"/>
      <c r="L104" s="169"/>
      <c r="M104" s="261"/>
      <c r="N104" s="5"/>
      <c r="O104" s="5"/>
      <c r="P104" s="5"/>
      <c r="Q104" s="262"/>
      <c r="R104" s="5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2" customHeight="1">
      <c r="A105" s="256" t="s">
        <v>490</v>
      </c>
      <c r="B105" s="256"/>
      <c r="C105" s="256"/>
      <c r="D105" s="260"/>
      <c r="E105" s="260"/>
      <c r="F105" s="260"/>
      <c r="G105" s="260"/>
      <c r="H105" s="260"/>
      <c r="I105" s="112"/>
      <c r="J105" s="5"/>
      <c r="K105" s="5"/>
      <c r="L105" s="262"/>
      <c r="M105" s="261"/>
      <c r="N105" s="5"/>
      <c r="O105" s="5"/>
      <c r="P105" s="5"/>
      <c r="Q105" s="262"/>
      <c r="R105" s="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7.5" customHeight="1">
      <c r="A106" s="256" t="s">
        <v>491</v>
      </c>
      <c r="B106" s="256"/>
      <c r="C106" s="256"/>
      <c r="D106" s="260"/>
      <c r="E106" s="260"/>
      <c r="F106" s="260"/>
      <c r="G106" s="260"/>
      <c r="H106" s="260"/>
      <c r="I106" s="112"/>
      <c r="J106" s="5"/>
      <c r="K106" s="5"/>
      <c r="L106" s="262"/>
      <c r="M106" s="261"/>
      <c r="N106" s="5"/>
      <c r="O106" s="5"/>
      <c r="P106" s="5"/>
      <c r="Q106" s="262"/>
      <c r="R106" s="5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2" customHeight="1">
      <c r="A107" s="256" t="s">
        <v>492</v>
      </c>
      <c r="B107" s="256"/>
      <c r="C107" s="256"/>
      <c r="D107" s="260"/>
      <c r="E107" s="260"/>
      <c r="F107" s="260"/>
      <c r="G107" s="260"/>
      <c r="H107" s="260"/>
      <c r="I107" s="112"/>
      <c r="J107" s="5"/>
      <c r="K107" s="5"/>
      <c r="L107" s="262"/>
      <c r="M107" s="263"/>
      <c r="N107" s="264"/>
      <c r="O107" s="264"/>
      <c r="P107" s="264"/>
      <c r="Q107" s="265"/>
      <c r="R107" s="264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2" customHeight="1">
      <c r="A108" s="747" t="s">
        <v>55</v>
      </c>
      <c r="B108" s="747"/>
      <c r="C108" s="747"/>
      <c r="D108" s="747"/>
      <c r="E108" s="260"/>
      <c r="F108" s="260"/>
      <c r="G108" s="260"/>
      <c r="H108" s="260"/>
      <c r="I108" s="112"/>
      <c r="J108" s="5"/>
      <c r="K108" s="5"/>
      <c r="L108" s="262"/>
      <c r="M108" s="263"/>
      <c r="N108" s="264"/>
      <c r="O108" s="264"/>
      <c r="P108" s="264"/>
      <c r="Q108" s="265"/>
      <c r="R108" s="264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2" customHeight="1">
      <c r="A109" s="746" t="s">
        <v>56</v>
      </c>
      <c r="B109" s="746"/>
      <c r="C109" s="746"/>
      <c r="D109" s="746"/>
      <c r="E109" s="260"/>
      <c r="F109" s="260"/>
      <c r="G109" s="260"/>
      <c r="H109" s="260"/>
      <c r="I109" s="112"/>
      <c r="J109" s="5"/>
      <c r="K109" s="5"/>
      <c r="L109" s="262"/>
      <c r="M109" s="263"/>
      <c r="N109" s="264"/>
      <c r="O109" s="264"/>
      <c r="P109" s="264"/>
      <c r="Q109" s="265"/>
      <c r="R109" s="264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2" customHeight="1">
      <c r="A110" s="746" t="s">
        <v>57</v>
      </c>
      <c r="B110" s="746"/>
      <c r="C110" s="746"/>
      <c r="D110" s="746"/>
      <c r="E110" s="746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2" customHeight="1">
      <c r="A111" s="254" t="s">
        <v>58</v>
      </c>
      <c r="B111" s="254"/>
      <c r="C111" s="254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2" customHeight="1">
      <c r="A112" s="746" t="s">
        <v>59</v>
      </c>
      <c r="B112" s="746"/>
      <c r="C112" s="746"/>
      <c r="D112" s="746"/>
      <c r="E112" s="746"/>
      <c r="F112" s="746"/>
      <c r="G112" s="746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2" customHeight="1">
      <c r="A113" s="746" t="s">
        <v>60</v>
      </c>
      <c r="B113" s="746"/>
      <c r="C113" s="746"/>
      <c r="D113" s="746"/>
      <c r="E113" s="746"/>
      <c r="F113" s="746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8" s="82" customFormat="1" ht="12" customHeight="1">
      <c r="A114" s="254" t="s">
        <v>61</v>
      </c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</row>
    <row r="115" spans="1:18" s="82" customFormat="1" ht="12" customHeight="1">
      <c r="A115" s="746" t="s">
        <v>62</v>
      </c>
      <c r="B115" s="746"/>
      <c r="C115" s="746"/>
      <c r="D115" s="746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</row>
    <row r="116" spans="1:18" s="82" customFormat="1" ht="12" customHeight="1">
      <c r="A116" s="746" t="s">
        <v>63</v>
      </c>
      <c r="B116" s="746"/>
      <c r="C116" s="746"/>
      <c r="D116" s="746"/>
      <c r="E116" s="746"/>
      <c r="F116" s="746"/>
      <c r="G116" s="746"/>
      <c r="H116" s="746"/>
      <c r="I116" s="746"/>
      <c r="J116" s="254"/>
      <c r="K116" s="254"/>
      <c r="L116" s="254"/>
      <c r="M116" s="254"/>
      <c r="N116" s="254"/>
      <c r="O116" s="254"/>
      <c r="P116" s="254"/>
      <c r="Q116" s="254"/>
      <c r="R116" s="254"/>
    </row>
    <row r="117" spans="1:122" ht="12.75">
      <c r="A117" s="254" t="s">
        <v>64</v>
      </c>
      <c r="B117" s="254"/>
      <c r="C117" s="254"/>
      <c r="D117" s="254"/>
      <c r="E117" s="254"/>
      <c r="F117" s="254"/>
      <c r="G117" s="254"/>
      <c r="I117" s="254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2.75">
      <c r="A118" s="254" t="s">
        <v>65</v>
      </c>
      <c r="B118" s="254"/>
      <c r="C118" s="254"/>
      <c r="D118" s="254"/>
      <c r="E118" s="254"/>
      <c r="F118" s="254"/>
      <c r="G118" s="254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2.75">
      <c r="A119" s="254" t="s">
        <v>66</v>
      </c>
      <c r="B119" s="254"/>
      <c r="C119" s="254"/>
      <c r="D119" s="254"/>
      <c r="E119" s="254"/>
      <c r="F119" s="254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2.75">
      <c r="A120" s="254" t="s">
        <v>67</v>
      </c>
      <c r="B120" s="254"/>
      <c r="C120" s="254"/>
      <c r="D120" s="254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9:122" ht="12.75"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7:122" ht="12.75">
      <c r="G122" s="109"/>
      <c r="I122" s="266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8" customHeight="1">
      <c r="A123" s="1" t="s">
        <v>466</v>
      </c>
      <c r="B123" s="1"/>
      <c r="C123" s="716" t="s">
        <v>68</v>
      </c>
      <c r="D123" s="716"/>
      <c r="E123" s="716"/>
      <c r="F123" s="716"/>
      <c r="G123" s="716"/>
      <c r="H123" s="716"/>
      <c r="I123" s="716"/>
      <c r="J123" s="716"/>
      <c r="K123" s="716"/>
      <c r="L123" s="716"/>
      <c r="M123" s="716"/>
      <c r="N123" s="716"/>
      <c r="O123" s="716"/>
      <c r="P123" s="716"/>
      <c r="Q123" s="716"/>
      <c r="R123" s="716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7:122" ht="12.75">
      <c r="G124" s="109"/>
      <c r="I124" s="266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2.75">
      <c r="A125" s="4" t="s">
        <v>467</v>
      </c>
      <c r="B125" s="4"/>
      <c r="C125" s="715" t="s">
        <v>69</v>
      </c>
      <c r="D125" s="715"/>
      <c r="E125" s="715"/>
      <c r="F125" s="715"/>
      <c r="G125" s="715"/>
      <c r="H125" s="715"/>
      <c r="I125" s="715"/>
      <c r="J125" s="715"/>
      <c r="K125" s="715"/>
      <c r="L125" s="715"/>
      <c r="M125" s="715"/>
      <c r="N125" s="715"/>
      <c r="O125" s="715"/>
      <c r="P125" s="715"/>
      <c r="Q125" s="715"/>
      <c r="R125" s="71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22" ht="12.75" customHeight="1" thickBot="1">
      <c r="A126" s="5"/>
      <c r="B126" s="5"/>
      <c r="C126" s="5"/>
      <c r="D126" s="5"/>
      <c r="E126" s="5"/>
      <c r="F126" s="5"/>
      <c r="G126" s="267"/>
      <c r="H126" s="5"/>
      <c r="I126" s="268"/>
      <c r="J126" s="5"/>
      <c r="K126" s="5"/>
      <c r="L126" s="5"/>
      <c r="M126" s="5"/>
      <c r="N126" s="5"/>
      <c r="O126" s="5"/>
      <c r="P126" s="5"/>
      <c r="Q126" s="5"/>
      <c r="R126" s="5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8" s="7" customFormat="1" ht="20.25" customHeight="1" thickBot="1">
      <c r="A127" s="748" t="s">
        <v>468</v>
      </c>
      <c r="B127" s="749" t="s">
        <v>601</v>
      </c>
      <c r="C127" s="748" t="s">
        <v>469</v>
      </c>
      <c r="D127" s="749" t="s">
        <v>572</v>
      </c>
      <c r="E127" s="748" t="s">
        <v>470</v>
      </c>
      <c r="F127" s="748"/>
      <c r="G127" s="748"/>
      <c r="H127" s="748"/>
      <c r="I127" s="748" t="s">
        <v>471</v>
      </c>
      <c r="J127" s="748" t="s">
        <v>472</v>
      </c>
      <c r="K127" s="748" t="s">
        <v>473</v>
      </c>
      <c r="L127" s="748" t="s">
        <v>463</v>
      </c>
      <c r="M127" s="748" t="s">
        <v>465</v>
      </c>
      <c r="N127" s="748" t="s">
        <v>474</v>
      </c>
      <c r="O127" s="748" t="s">
        <v>475</v>
      </c>
      <c r="P127" s="748" t="s">
        <v>70</v>
      </c>
      <c r="Q127" s="748" t="s">
        <v>476</v>
      </c>
      <c r="R127" s="748" t="s">
        <v>477</v>
      </c>
    </row>
    <row r="128" spans="1:18" s="7" customFormat="1" ht="40.5" customHeight="1" thickBot="1">
      <c r="A128" s="748"/>
      <c r="B128" s="750"/>
      <c r="C128" s="748"/>
      <c r="D128" s="750"/>
      <c r="E128" s="269" t="s">
        <v>478</v>
      </c>
      <c r="F128" s="269" t="s">
        <v>479</v>
      </c>
      <c r="G128" s="269" t="s">
        <v>71</v>
      </c>
      <c r="H128" s="269" t="s">
        <v>481</v>
      </c>
      <c r="I128" s="751"/>
      <c r="J128" s="748"/>
      <c r="K128" s="748"/>
      <c r="L128" s="748"/>
      <c r="M128" s="748"/>
      <c r="N128" s="748"/>
      <c r="O128" s="748"/>
      <c r="P128" s="748"/>
      <c r="Q128" s="748"/>
      <c r="R128" s="748"/>
    </row>
    <row r="129" spans="1:18" s="276" customFormat="1" ht="25.5">
      <c r="A129" s="752" t="s">
        <v>72</v>
      </c>
      <c r="B129" s="754" t="s">
        <v>73</v>
      </c>
      <c r="C129" s="271" t="s">
        <v>74</v>
      </c>
      <c r="D129" s="755" t="s">
        <v>75</v>
      </c>
      <c r="E129" s="272"/>
      <c r="F129" s="272"/>
      <c r="G129" s="273" t="s">
        <v>482</v>
      </c>
      <c r="H129" s="272"/>
      <c r="I129" s="756" t="s">
        <v>76</v>
      </c>
      <c r="J129" s="681">
        <v>30</v>
      </c>
      <c r="K129" s="681">
        <v>16</v>
      </c>
      <c r="L129" s="272">
        <v>350855</v>
      </c>
      <c r="M129" s="700">
        <v>43993</v>
      </c>
      <c r="N129" s="700">
        <v>44183</v>
      </c>
      <c r="O129" s="758">
        <v>44722</v>
      </c>
      <c r="P129" s="761" t="s">
        <v>77</v>
      </c>
      <c r="Q129" s="763">
        <v>382376.3</v>
      </c>
      <c r="R129" s="275">
        <v>11</v>
      </c>
    </row>
    <row r="130" spans="1:18" s="276" customFormat="1" ht="22.5">
      <c r="A130" s="752"/>
      <c r="B130" s="752"/>
      <c r="C130" s="277" t="s">
        <v>78</v>
      </c>
      <c r="D130" s="681"/>
      <c r="E130" s="272"/>
      <c r="F130" s="272"/>
      <c r="G130" s="273"/>
      <c r="H130" s="272"/>
      <c r="I130" s="756"/>
      <c r="J130" s="681"/>
      <c r="K130" s="681"/>
      <c r="L130" s="272">
        <v>125145</v>
      </c>
      <c r="M130" s="700"/>
      <c r="N130" s="700"/>
      <c r="O130" s="759"/>
      <c r="P130" s="761"/>
      <c r="Q130" s="764"/>
      <c r="R130" s="275"/>
    </row>
    <row r="131" spans="1:18" s="276" customFormat="1" ht="21" customHeight="1">
      <c r="A131" s="753"/>
      <c r="B131" s="753"/>
      <c r="C131" s="89" t="s">
        <v>79</v>
      </c>
      <c r="D131" s="682"/>
      <c r="E131" s="279"/>
      <c r="F131" s="279"/>
      <c r="G131" s="280"/>
      <c r="H131" s="279"/>
      <c r="I131" s="757"/>
      <c r="J131" s="682"/>
      <c r="K131" s="682"/>
      <c r="L131" s="279"/>
      <c r="M131" s="688"/>
      <c r="N131" s="688"/>
      <c r="O131" s="760"/>
      <c r="P131" s="762"/>
      <c r="Q131" s="282"/>
      <c r="R131" s="283"/>
    </row>
    <row r="132" spans="1:18" s="276" customFormat="1" ht="25.5">
      <c r="A132" s="767">
        <v>9120761215</v>
      </c>
      <c r="B132" s="767" t="s">
        <v>80</v>
      </c>
      <c r="C132" s="271" t="s">
        <v>81</v>
      </c>
      <c r="D132" s="768" t="s">
        <v>82</v>
      </c>
      <c r="E132" s="272"/>
      <c r="F132" s="272"/>
      <c r="G132" s="273" t="s">
        <v>482</v>
      </c>
      <c r="H132" s="272"/>
      <c r="I132" s="756" t="s">
        <v>83</v>
      </c>
      <c r="J132" s="681">
        <v>10</v>
      </c>
      <c r="K132" s="681">
        <v>1</v>
      </c>
      <c r="L132" s="272">
        <v>616093.49</v>
      </c>
      <c r="M132" s="700">
        <v>44741</v>
      </c>
      <c r="N132" s="700">
        <v>44844</v>
      </c>
      <c r="O132" s="758">
        <v>45311</v>
      </c>
      <c r="P132" s="724">
        <v>0.87</v>
      </c>
      <c r="Q132" s="763">
        <v>218629.1</v>
      </c>
      <c r="R132" s="273"/>
    </row>
    <row r="133" spans="1:18" s="276" customFormat="1" ht="12.75">
      <c r="A133" s="752"/>
      <c r="B133" s="752"/>
      <c r="C133" s="271" t="s">
        <v>84</v>
      </c>
      <c r="D133" s="769"/>
      <c r="E133" s="272"/>
      <c r="F133" s="272"/>
      <c r="G133" s="273"/>
      <c r="H133" s="272"/>
      <c r="I133" s="756"/>
      <c r="J133" s="681"/>
      <c r="K133" s="681"/>
      <c r="L133" s="272">
        <v>86346.85</v>
      </c>
      <c r="M133" s="700"/>
      <c r="N133" s="700"/>
      <c r="O133" s="759"/>
      <c r="P133" s="765"/>
      <c r="Q133" s="764"/>
      <c r="R133" s="273"/>
    </row>
    <row r="134" spans="1:18" s="276" customFormat="1" ht="18.75" customHeight="1">
      <c r="A134" s="753"/>
      <c r="B134" s="753"/>
      <c r="C134" s="89" t="s">
        <v>79</v>
      </c>
      <c r="D134" s="770"/>
      <c r="E134" s="279"/>
      <c r="F134" s="279"/>
      <c r="G134" s="280"/>
      <c r="H134" s="279"/>
      <c r="I134" s="757"/>
      <c r="J134" s="682"/>
      <c r="K134" s="682"/>
      <c r="L134" s="279">
        <v>9251.98</v>
      </c>
      <c r="M134" s="688"/>
      <c r="N134" s="688"/>
      <c r="O134" s="760"/>
      <c r="P134" s="766"/>
      <c r="Q134" s="280">
        <v>9251.98</v>
      </c>
      <c r="R134" s="283"/>
    </row>
    <row r="135" spans="1:18" s="276" customFormat="1" ht="26.25" customHeight="1">
      <c r="A135" s="771" t="s">
        <v>85</v>
      </c>
      <c r="B135" s="284"/>
      <c r="C135" s="271" t="s">
        <v>86</v>
      </c>
      <c r="D135" s="768" t="s">
        <v>87</v>
      </c>
      <c r="E135" s="272"/>
      <c r="F135" s="272"/>
      <c r="G135" s="273" t="s">
        <v>482</v>
      </c>
      <c r="H135" s="272"/>
      <c r="I135" s="774" t="s">
        <v>88</v>
      </c>
      <c r="J135" s="680">
        <v>10</v>
      </c>
      <c r="K135" s="680">
        <v>2</v>
      </c>
      <c r="L135" s="272">
        <v>190909.83</v>
      </c>
      <c r="M135" s="687">
        <v>44700</v>
      </c>
      <c r="N135" s="687">
        <v>44917</v>
      </c>
      <c r="O135" s="758">
        <v>45247</v>
      </c>
      <c r="P135" s="775" t="s">
        <v>89</v>
      </c>
      <c r="Q135" s="763">
        <v>73418.52</v>
      </c>
      <c r="R135" s="275"/>
    </row>
    <row r="136" spans="1:18" s="276" customFormat="1" ht="17.25" customHeight="1">
      <c r="A136" s="772"/>
      <c r="B136" s="284" t="s">
        <v>90</v>
      </c>
      <c r="C136" s="271" t="s">
        <v>84</v>
      </c>
      <c r="D136" s="769"/>
      <c r="E136" s="272"/>
      <c r="F136" s="272"/>
      <c r="G136" s="273"/>
      <c r="H136" s="272"/>
      <c r="I136" s="756"/>
      <c r="J136" s="681"/>
      <c r="K136" s="681"/>
      <c r="L136" s="272">
        <v>0</v>
      </c>
      <c r="M136" s="700"/>
      <c r="N136" s="700"/>
      <c r="O136" s="759"/>
      <c r="P136" s="776"/>
      <c r="Q136" s="764"/>
      <c r="R136" s="275"/>
    </row>
    <row r="137" spans="1:19" s="288" customFormat="1" ht="15.75" customHeight="1">
      <c r="A137" s="773"/>
      <c r="B137" s="286"/>
      <c r="C137" s="89" t="s">
        <v>79</v>
      </c>
      <c r="D137" s="770"/>
      <c r="E137" s="279"/>
      <c r="F137" s="279"/>
      <c r="G137" s="280"/>
      <c r="H137" s="279"/>
      <c r="I137" s="757"/>
      <c r="J137" s="682"/>
      <c r="K137" s="682"/>
      <c r="L137" s="279"/>
      <c r="M137" s="688"/>
      <c r="N137" s="688"/>
      <c r="O137" s="760"/>
      <c r="P137" s="777"/>
      <c r="Q137" s="778"/>
      <c r="R137" s="283"/>
      <c r="S137" s="287"/>
    </row>
    <row r="138" spans="1:18" s="276" customFormat="1" ht="22.5" customHeight="1">
      <c r="A138" s="752" t="s">
        <v>91</v>
      </c>
      <c r="B138" s="270"/>
      <c r="C138" s="271" t="s">
        <v>92</v>
      </c>
      <c r="D138" s="768" t="s">
        <v>93</v>
      </c>
      <c r="E138" s="272"/>
      <c r="F138" s="272"/>
      <c r="G138" s="273" t="s">
        <v>482</v>
      </c>
      <c r="H138" s="272"/>
      <c r="I138" s="756" t="s">
        <v>94</v>
      </c>
      <c r="J138" s="681">
        <v>10</v>
      </c>
      <c r="K138" s="681">
        <v>4</v>
      </c>
      <c r="L138" s="272">
        <v>325561.33</v>
      </c>
      <c r="M138" s="700">
        <v>44899</v>
      </c>
      <c r="N138" s="700">
        <v>44937</v>
      </c>
      <c r="O138" s="758">
        <v>45291</v>
      </c>
      <c r="P138" s="724">
        <v>0.8</v>
      </c>
      <c r="Q138" s="763">
        <v>212652.16</v>
      </c>
      <c r="R138" s="273"/>
    </row>
    <row r="139" spans="1:18" s="276" customFormat="1" ht="17.25" customHeight="1">
      <c r="A139" s="753"/>
      <c r="B139" s="61"/>
      <c r="C139" s="89" t="s">
        <v>79</v>
      </c>
      <c r="D139" s="770"/>
      <c r="E139" s="279"/>
      <c r="F139" s="279"/>
      <c r="G139" s="280"/>
      <c r="H139" s="279"/>
      <c r="I139" s="757"/>
      <c r="J139" s="682"/>
      <c r="K139" s="682"/>
      <c r="L139" s="279">
        <v>749.5</v>
      </c>
      <c r="M139" s="688"/>
      <c r="N139" s="688"/>
      <c r="O139" s="760"/>
      <c r="P139" s="766"/>
      <c r="Q139" s="778"/>
      <c r="R139" s="283"/>
    </row>
    <row r="140" spans="1:18" s="276" customFormat="1" ht="25.5">
      <c r="A140" s="752" t="s">
        <v>95</v>
      </c>
      <c r="B140" s="270"/>
      <c r="C140" s="271" t="s">
        <v>96</v>
      </c>
      <c r="D140" s="768" t="s">
        <v>93</v>
      </c>
      <c r="E140" s="272"/>
      <c r="F140" s="272"/>
      <c r="G140" s="273" t="s">
        <v>482</v>
      </c>
      <c r="H140" s="272"/>
      <c r="I140" s="756" t="s">
        <v>97</v>
      </c>
      <c r="J140" s="681">
        <v>10</v>
      </c>
      <c r="K140" s="681">
        <v>4</v>
      </c>
      <c r="L140" s="272">
        <v>295117.02</v>
      </c>
      <c r="M140" s="700">
        <v>44899</v>
      </c>
      <c r="N140" s="700">
        <v>44936</v>
      </c>
      <c r="O140" s="758">
        <v>45291</v>
      </c>
      <c r="P140" s="775" t="s">
        <v>98</v>
      </c>
      <c r="Q140" s="763">
        <v>128448.57</v>
      </c>
      <c r="R140" s="273"/>
    </row>
    <row r="141" spans="1:18" s="276" customFormat="1" ht="17.25" customHeight="1">
      <c r="A141" s="753"/>
      <c r="B141" s="61"/>
      <c r="C141" s="89" t="s">
        <v>79</v>
      </c>
      <c r="D141" s="770"/>
      <c r="E141" s="279"/>
      <c r="F141" s="279"/>
      <c r="G141" s="280"/>
      <c r="H141" s="279"/>
      <c r="I141" s="757"/>
      <c r="J141" s="682"/>
      <c r="K141" s="682"/>
      <c r="L141" s="279">
        <v>4723.04</v>
      </c>
      <c r="M141" s="688"/>
      <c r="N141" s="688"/>
      <c r="O141" s="760"/>
      <c r="P141" s="777"/>
      <c r="Q141" s="778"/>
      <c r="R141" s="283"/>
    </row>
    <row r="142" spans="1:18" s="276" customFormat="1" ht="25.5">
      <c r="A142" s="752">
        <v>9357694560</v>
      </c>
      <c r="B142" s="270"/>
      <c r="C142" s="271" t="s">
        <v>99</v>
      </c>
      <c r="D142" s="768" t="s">
        <v>93</v>
      </c>
      <c r="E142" s="272"/>
      <c r="F142" s="272"/>
      <c r="G142" s="273" t="s">
        <v>482</v>
      </c>
      <c r="H142" s="272"/>
      <c r="I142" s="756" t="s">
        <v>100</v>
      </c>
      <c r="J142" s="681">
        <v>10</v>
      </c>
      <c r="K142" s="681">
        <v>3</v>
      </c>
      <c r="L142" s="272">
        <v>159463.09</v>
      </c>
      <c r="M142" s="700">
        <v>44897</v>
      </c>
      <c r="N142" s="700">
        <v>44936</v>
      </c>
      <c r="O142" s="758">
        <v>45291</v>
      </c>
      <c r="P142" s="775" t="s">
        <v>101</v>
      </c>
      <c r="Q142" s="763">
        <v>119160.35</v>
      </c>
      <c r="R142" s="273"/>
    </row>
    <row r="143" spans="1:18" s="276" customFormat="1" ht="18" customHeight="1">
      <c r="A143" s="753"/>
      <c r="B143" s="61"/>
      <c r="C143" s="89" t="s">
        <v>79</v>
      </c>
      <c r="D143" s="770"/>
      <c r="E143" s="279"/>
      <c r="F143" s="279"/>
      <c r="G143" s="280"/>
      <c r="H143" s="279"/>
      <c r="I143" s="757"/>
      <c r="J143" s="682"/>
      <c r="K143" s="682"/>
      <c r="L143" s="279">
        <v>2396.81</v>
      </c>
      <c r="M143" s="688"/>
      <c r="N143" s="688"/>
      <c r="O143" s="760"/>
      <c r="P143" s="777"/>
      <c r="Q143" s="778"/>
      <c r="R143" s="283"/>
    </row>
    <row r="144" spans="1:18" s="276" customFormat="1" ht="25.5">
      <c r="A144" s="752" t="s">
        <v>102</v>
      </c>
      <c r="B144" s="270"/>
      <c r="C144" s="271" t="s">
        <v>103</v>
      </c>
      <c r="D144" s="768" t="s">
        <v>93</v>
      </c>
      <c r="E144" s="272"/>
      <c r="F144" s="272"/>
      <c r="G144" s="273" t="s">
        <v>482</v>
      </c>
      <c r="H144" s="272"/>
      <c r="I144" s="756" t="s">
        <v>104</v>
      </c>
      <c r="J144" s="681">
        <v>15</v>
      </c>
      <c r="K144" s="681">
        <v>9</v>
      </c>
      <c r="L144" s="272">
        <v>365440.4</v>
      </c>
      <c r="M144" s="700">
        <v>44906</v>
      </c>
      <c r="N144" s="700">
        <v>44935</v>
      </c>
      <c r="O144" s="758">
        <v>45291</v>
      </c>
      <c r="P144" s="775" t="s">
        <v>105</v>
      </c>
      <c r="Q144" s="763">
        <v>256684.65</v>
      </c>
      <c r="R144" s="273"/>
    </row>
    <row r="145" spans="1:18" s="276" customFormat="1" ht="16.5" customHeight="1">
      <c r="A145" s="753"/>
      <c r="B145" s="61"/>
      <c r="C145" s="89" t="s">
        <v>79</v>
      </c>
      <c r="D145" s="770"/>
      <c r="E145" s="279"/>
      <c r="F145" s="279"/>
      <c r="G145" s="280"/>
      <c r="H145" s="279"/>
      <c r="I145" s="757"/>
      <c r="J145" s="682"/>
      <c r="K145" s="682"/>
      <c r="L145" s="279"/>
      <c r="M145" s="688"/>
      <c r="N145" s="688"/>
      <c r="O145" s="760"/>
      <c r="P145" s="777"/>
      <c r="Q145" s="778"/>
      <c r="R145" s="283"/>
    </row>
    <row r="146" spans="1:122" ht="30.75" customHeight="1" thickBot="1">
      <c r="A146" s="780" t="s">
        <v>494</v>
      </c>
      <c r="B146" s="781"/>
      <c r="C146" s="781"/>
      <c r="D146" s="781"/>
      <c r="E146" s="781"/>
      <c r="F146" s="781"/>
      <c r="G146" s="781"/>
      <c r="H146" s="782"/>
      <c r="I146" s="781"/>
      <c r="J146" s="781"/>
      <c r="K146" s="783"/>
      <c r="L146" s="289">
        <f>SUM(L129:L145)</f>
        <v>2532053.3400000003</v>
      </c>
      <c r="M146" s="290"/>
      <c r="N146" s="290"/>
      <c r="O146" s="290"/>
      <c r="P146" s="290"/>
      <c r="Q146" s="291"/>
      <c r="R146" s="29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</row>
    <row r="147" spans="7:122" ht="12.75">
      <c r="G147" s="109"/>
      <c r="I147" s="266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</row>
    <row r="148" spans="1:122" ht="15.75">
      <c r="A148" s="292" t="s">
        <v>495</v>
      </c>
      <c r="B148" s="292"/>
      <c r="C148" s="293"/>
      <c r="D148" s="293"/>
      <c r="E148" s="292"/>
      <c r="F148" s="292"/>
      <c r="G148" s="292"/>
      <c r="H148" s="294"/>
      <c r="I148" s="295"/>
      <c r="J148" s="296"/>
      <c r="K148" s="296"/>
      <c r="L148" s="297"/>
      <c r="M148" s="298"/>
      <c r="N148" s="299"/>
      <c r="O148" s="784"/>
      <c r="P148" s="784"/>
      <c r="Q148" s="784"/>
      <c r="R148" s="784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</row>
    <row r="149" spans="7:122" ht="12.75">
      <c r="G149" s="109"/>
      <c r="I149" s="266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</row>
    <row r="150" spans="1:122" ht="11.25" customHeight="1">
      <c r="A150" s="254" t="s">
        <v>484</v>
      </c>
      <c r="B150" s="254"/>
      <c r="C150" s="255"/>
      <c r="D150" s="255"/>
      <c r="E150" s="300" t="s">
        <v>491</v>
      </c>
      <c r="F150" s="300"/>
      <c r="I150" s="301"/>
      <c r="J150" s="302"/>
      <c r="K150" s="303"/>
      <c r="M150" s="301"/>
      <c r="P150" s="301"/>
      <c r="Q150" s="304"/>
      <c r="R150" s="303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</row>
    <row r="151" spans="1:122" ht="12.75">
      <c r="A151" s="747" t="s">
        <v>485</v>
      </c>
      <c r="B151" s="747"/>
      <c r="C151" s="747"/>
      <c r="D151" s="256"/>
      <c r="E151" s="747" t="s">
        <v>492</v>
      </c>
      <c r="F151" s="747"/>
      <c r="I151" s="301"/>
      <c r="J151" s="302"/>
      <c r="K151" s="303"/>
      <c r="L151" s="301"/>
      <c r="M151" s="303"/>
      <c r="N151" s="779"/>
      <c r="O151" s="779"/>
      <c r="P151" s="779"/>
      <c r="Q151" s="779"/>
      <c r="R151" s="779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</row>
    <row r="152" spans="1:122" ht="12.75">
      <c r="A152" s="256" t="s">
        <v>52</v>
      </c>
      <c r="B152" s="256"/>
      <c r="C152" s="257"/>
      <c r="D152" s="257"/>
      <c r="E152" s="747" t="s">
        <v>106</v>
      </c>
      <c r="F152" s="747"/>
      <c r="J152" s="302"/>
      <c r="L152" s="301"/>
      <c r="N152" s="301"/>
      <c r="O152" s="301"/>
      <c r="P152" s="301"/>
      <c r="Q152" s="305"/>
      <c r="R152" s="301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</row>
    <row r="153" spans="1:122" ht="12.75">
      <c r="A153" s="254" t="s">
        <v>487</v>
      </c>
      <c r="B153" s="254"/>
      <c r="C153" s="255"/>
      <c r="D153" s="255"/>
      <c r="E153" s="306" t="s">
        <v>107</v>
      </c>
      <c r="Q153" s="11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</row>
    <row r="154" spans="1:122" ht="12.75">
      <c r="A154" s="747" t="s">
        <v>488</v>
      </c>
      <c r="B154" s="747"/>
      <c r="C154" s="747"/>
      <c r="D154" s="256"/>
      <c r="E154" s="306" t="s">
        <v>108</v>
      </c>
      <c r="O154" s="307"/>
      <c r="P154" s="307"/>
      <c r="Q154" s="308"/>
      <c r="R154" s="307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</row>
    <row r="155" spans="1:122" ht="12.75">
      <c r="A155" s="256" t="s">
        <v>489</v>
      </c>
      <c r="B155" s="256"/>
      <c r="C155" s="257"/>
      <c r="D155" s="257"/>
      <c r="E155" s="785" t="s">
        <v>109</v>
      </c>
      <c r="F155" s="785"/>
      <c r="G155" s="785"/>
      <c r="H155" s="785"/>
      <c r="I155" s="785"/>
      <c r="J155" s="785"/>
      <c r="K155" s="309"/>
      <c r="L155" s="309"/>
      <c r="M155" s="309"/>
      <c r="N155" s="309"/>
      <c r="O155" s="307"/>
      <c r="P155" s="307"/>
      <c r="Q155" s="308"/>
      <c r="R155" s="307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</row>
    <row r="156" spans="1:122" ht="12.75">
      <c r="A156" s="254" t="s">
        <v>490</v>
      </c>
      <c r="B156" s="254"/>
      <c r="C156" s="255"/>
      <c r="D156" s="255"/>
      <c r="E156" s="310"/>
      <c r="F156" s="310"/>
      <c r="G156" s="310"/>
      <c r="H156" s="310"/>
      <c r="I156" s="310"/>
      <c r="J156" s="310"/>
      <c r="K156" s="307"/>
      <c r="L156" s="308"/>
      <c r="M156" s="311"/>
      <c r="N156" s="307"/>
      <c r="O156" s="307"/>
      <c r="P156" s="307"/>
      <c r="Q156" s="308"/>
      <c r="R156" s="307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</row>
    <row r="157" spans="1:122" ht="12.75">
      <c r="A157" s="747"/>
      <c r="B157" s="747"/>
      <c r="C157" s="747"/>
      <c r="D157" s="256"/>
      <c r="E157" s="310"/>
      <c r="F157" s="310"/>
      <c r="G157" s="310"/>
      <c r="H157" s="310"/>
      <c r="I157" s="310"/>
      <c r="J157" s="310"/>
      <c r="K157" s="307"/>
      <c r="L157" s="308"/>
      <c r="M157" s="307"/>
      <c r="N157" s="307"/>
      <c r="O157" s="307"/>
      <c r="P157" s="307"/>
      <c r="Q157" s="308"/>
      <c r="R157" s="30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1:122" ht="18" customHeight="1">
      <c r="A158" s="1" t="s">
        <v>466</v>
      </c>
      <c r="B158" s="1"/>
      <c r="C158" s="716" t="s">
        <v>110</v>
      </c>
      <c r="D158" s="716"/>
      <c r="E158" s="716"/>
      <c r="F158" s="716"/>
      <c r="G158" s="716"/>
      <c r="H158" s="716"/>
      <c r="I158" s="716"/>
      <c r="J158" s="716"/>
      <c r="K158" s="716"/>
      <c r="L158" s="716"/>
      <c r="M158" s="716"/>
      <c r="N158" s="716"/>
      <c r="O158" s="716"/>
      <c r="P158" s="716"/>
      <c r="Q158" s="716"/>
      <c r="R158" s="716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1:122" ht="12.75">
      <c r="A159" s="312"/>
      <c r="B159" s="31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1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1:122" ht="12.75">
      <c r="A160" s="4" t="s">
        <v>467</v>
      </c>
      <c r="B160" s="4"/>
      <c r="C160" s="715" t="s">
        <v>111</v>
      </c>
      <c r="D160" s="715"/>
      <c r="E160" s="715"/>
      <c r="F160" s="715"/>
      <c r="G160" s="715"/>
      <c r="H160" s="715"/>
      <c r="I160" s="715"/>
      <c r="J160" s="715"/>
      <c r="K160" s="715"/>
      <c r="L160" s="715"/>
      <c r="M160" s="715"/>
      <c r="N160" s="715"/>
      <c r="O160" s="715"/>
      <c r="P160" s="715"/>
      <c r="Q160" s="715"/>
      <c r="R160" s="715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1:122" ht="12.75" customHeight="1" thickBot="1">
      <c r="A161" s="5"/>
      <c r="B161" s="5"/>
      <c r="C161" s="5"/>
      <c r="D161" s="5"/>
      <c r="E161" s="5"/>
      <c r="F161" s="5"/>
      <c r="G161" s="5"/>
      <c r="H161" s="5"/>
      <c r="I161" s="6"/>
      <c r="J161" s="5"/>
      <c r="K161" s="5"/>
      <c r="L161" s="5"/>
      <c r="M161" s="5"/>
      <c r="N161" s="5"/>
      <c r="O161" s="5"/>
      <c r="P161" s="5"/>
      <c r="Q161" s="5"/>
      <c r="R161" s="5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1:18" s="7" customFormat="1" ht="20.25" customHeight="1" thickBot="1">
      <c r="A162" s="709" t="s">
        <v>468</v>
      </c>
      <c r="B162" s="710" t="s">
        <v>601</v>
      </c>
      <c r="C162" s="788" t="s">
        <v>469</v>
      </c>
      <c r="D162" s="791" t="s">
        <v>572</v>
      </c>
      <c r="E162" s="710" t="s">
        <v>470</v>
      </c>
      <c r="F162" s="710"/>
      <c r="G162" s="710"/>
      <c r="H162" s="710"/>
      <c r="I162" s="793" t="s">
        <v>471</v>
      </c>
      <c r="J162" s="710" t="s">
        <v>472</v>
      </c>
      <c r="K162" s="710" t="s">
        <v>473</v>
      </c>
      <c r="L162" s="710" t="s">
        <v>463</v>
      </c>
      <c r="M162" s="710" t="s">
        <v>465</v>
      </c>
      <c r="N162" s="710" t="s">
        <v>474</v>
      </c>
      <c r="O162" s="710" t="s">
        <v>475</v>
      </c>
      <c r="P162" s="786" t="s">
        <v>70</v>
      </c>
      <c r="Q162" s="795" t="s">
        <v>476</v>
      </c>
      <c r="R162" s="797" t="s">
        <v>477</v>
      </c>
    </row>
    <row r="163" spans="1:18" s="7" customFormat="1" ht="40.5" customHeight="1" thickBot="1">
      <c r="A163" s="788"/>
      <c r="B163" s="789"/>
      <c r="C163" s="790"/>
      <c r="D163" s="792"/>
      <c r="E163" s="313" t="s">
        <v>478</v>
      </c>
      <c r="F163" s="313" t="s">
        <v>479</v>
      </c>
      <c r="G163" s="313" t="s">
        <v>480</v>
      </c>
      <c r="H163" s="313" t="s">
        <v>481</v>
      </c>
      <c r="I163" s="794"/>
      <c r="J163" s="711"/>
      <c r="K163" s="711"/>
      <c r="L163" s="711"/>
      <c r="M163" s="711"/>
      <c r="N163" s="711"/>
      <c r="O163" s="711"/>
      <c r="P163" s="787"/>
      <c r="Q163" s="796"/>
      <c r="R163" s="798"/>
    </row>
    <row r="164" spans="1:18" s="276" customFormat="1" ht="38.25" customHeight="1" thickBot="1">
      <c r="A164" s="799">
        <v>7934449273</v>
      </c>
      <c r="B164" s="802" t="s">
        <v>112</v>
      </c>
      <c r="C164" s="805" t="s">
        <v>113</v>
      </c>
      <c r="D164" s="807" t="s">
        <v>114</v>
      </c>
      <c r="E164" s="809" t="s">
        <v>482</v>
      </c>
      <c r="F164" s="314"/>
      <c r="G164" s="314"/>
      <c r="H164" s="315"/>
      <c r="I164" s="811" t="s">
        <v>115</v>
      </c>
      <c r="K164" s="316" t="s">
        <v>116</v>
      </c>
      <c r="L164" s="317">
        <v>3770263.73</v>
      </c>
      <c r="M164" s="278">
        <v>43664</v>
      </c>
      <c r="N164" s="278">
        <v>44081</v>
      </c>
      <c r="O164" s="278">
        <v>45301</v>
      </c>
      <c r="P164" s="813" t="s">
        <v>117</v>
      </c>
      <c r="Q164" s="318">
        <v>2844443.42</v>
      </c>
      <c r="R164" s="319"/>
    </row>
    <row r="165" spans="1:18" s="276" customFormat="1" ht="71.25" customHeight="1">
      <c r="A165" s="800"/>
      <c r="B165" s="803"/>
      <c r="C165" s="806"/>
      <c r="D165" s="808"/>
      <c r="E165" s="810"/>
      <c r="F165" s="63"/>
      <c r="G165" s="320"/>
      <c r="H165" s="321"/>
      <c r="I165" s="812"/>
      <c r="J165" s="322"/>
      <c r="K165" s="320"/>
      <c r="L165" s="323" t="s">
        <v>118</v>
      </c>
      <c r="M165" s="324"/>
      <c r="N165" s="324"/>
      <c r="O165" s="324"/>
      <c r="P165" s="814"/>
      <c r="Q165" s="325" t="s">
        <v>119</v>
      </c>
      <c r="R165" s="326" t="s">
        <v>120</v>
      </c>
    </row>
    <row r="166" spans="1:18" s="276" customFormat="1" ht="22.5">
      <c r="A166" s="800"/>
      <c r="B166" s="803"/>
      <c r="C166" s="327" t="s">
        <v>121</v>
      </c>
      <c r="D166" s="328"/>
      <c r="E166" s="329"/>
      <c r="F166" s="330"/>
      <c r="G166" s="331"/>
      <c r="H166" s="332"/>
      <c r="I166" s="333"/>
      <c r="J166" s="334"/>
      <c r="K166" s="335"/>
      <c r="L166" s="336">
        <v>167024.97</v>
      </c>
      <c r="M166" s="324"/>
      <c r="N166" s="324"/>
      <c r="O166" s="324"/>
      <c r="P166" s="814"/>
      <c r="Q166" s="337"/>
      <c r="R166" s="326"/>
    </row>
    <row r="167" spans="1:18" s="276" customFormat="1" ht="22.5">
      <c r="A167" s="800"/>
      <c r="B167" s="803"/>
      <c r="C167" s="338" t="s">
        <v>122</v>
      </c>
      <c r="D167" s="339"/>
      <c r="E167" s="340"/>
      <c r="F167" s="341"/>
      <c r="G167" s="341"/>
      <c r="H167" s="342"/>
      <c r="I167" s="343"/>
      <c r="J167" s="344"/>
      <c r="K167" s="345"/>
      <c r="L167" s="346">
        <v>316682.87</v>
      </c>
      <c r="M167" s="324"/>
      <c r="N167" s="324"/>
      <c r="O167" s="324"/>
      <c r="P167" s="814"/>
      <c r="Q167" s="337"/>
      <c r="R167" s="326"/>
    </row>
    <row r="168" spans="1:18" s="276" customFormat="1" ht="22.5">
      <c r="A168" s="800"/>
      <c r="B168" s="803"/>
      <c r="C168" s="347" t="s">
        <v>123</v>
      </c>
      <c r="D168" s="103"/>
      <c r="E168" s="348"/>
      <c r="F168" s="349"/>
      <c r="G168" s="349"/>
      <c r="H168" s="350"/>
      <c r="I168" s="351"/>
      <c r="J168" s="352"/>
      <c r="K168" s="353"/>
      <c r="L168" s="336">
        <v>30452.05</v>
      </c>
      <c r="M168" s="324"/>
      <c r="N168" s="324"/>
      <c r="O168" s="324"/>
      <c r="P168" s="814"/>
      <c r="Q168" s="354" t="s">
        <v>124</v>
      </c>
      <c r="R168" s="326">
        <v>12</v>
      </c>
    </row>
    <row r="169" spans="1:18" s="276" customFormat="1" ht="22.5">
      <c r="A169" s="800"/>
      <c r="B169" s="803"/>
      <c r="C169" s="355" t="s">
        <v>125</v>
      </c>
      <c r="D169" s="356"/>
      <c r="E169" s="357"/>
      <c r="F169" s="64"/>
      <c r="G169" s="320"/>
      <c r="H169" s="320"/>
      <c r="I169" s="63"/>
      <c r="J169" s="358"/>
      <c r="K169" s="353"/>
      <c r="L169" s="323">
        <v>101740.82</v>
      </c>
      <c r="M169" s="324"/>
      <c r="N169" s="324"/>
      <c r="O169" s="324"/>
      <c r="P169" s="814"/>
      <c r="Q169" s="354" t="s">
        <v>126</v>
      </c>
      <c r="R169" s="326">
        <v>13</v>
      </c>
    </row>
    <row r="170" spans="1:18" s="276" customFormat="1" ht="22.5">
      <c r="A170" s="800"/>
      <c r="B170" s="803"/>
      <c r="C170" s="359" t="s">
        <v>127</v>
      </c>
      <c r="D170" s="360"/>
      <c r="E170" s="361"/>
      <c r="F170" s="64"/>
      <c r="G170" s="362"/>
      <c r="H170" s="349"/>
      <c r="I170" s="363"/>
      <c r="J170" s="364"/>
      <c r="K170" s="353"/>
      <c r="L170" s="323">
        <v>83493.72</v>
      </c>
      <c r="M170" s="324"/>
      <c r="N170" s="324"/>
      <c r="O170" s="324"/>
      <c r="P170" s="814"/>
      <c r="Q170" s="323">
        <v>83493.72</v>
      </c>
      <c r="R170" s="326">
        <v>13</v>
      </c>
    </row>
    <row r="171" spans="1:18" s="276" customFormat="1" ht="22.5">
      <c r="A171" s="801"/>
      <c r="B171" s="804"/>
      <c r="C171" s="365" t="s">
        <v>128</v>
      </c>
      <c r="D171" s="366"/>
      <c r="E171" s="367"/>
      <c r="F171" s="64"/>
      <c r="G171" s="64"/>
      <c r="H171" s="64"/>
      <c r="I171" s="64"/>
      <c r="J171" s="368"/>
      <c r="K171" s="353"/>
      <c r="L171" s="323">
        <v>95420.81</v>
      </c>
      <c r="M171" s="281"/>
      <c r="N171" s="281"/>
      <c r="O171" s="281"/>
      <c r="P171" s="815"/>
      <c r="Q171" s="323">
        <v>95420.81</v>
      </c>
      <c r="R171" s="326" t="s">
        <v>129</v>
      </c>
    </row>
    <row r="172" spans="1:19" s="276" customFormat="1" ht="33.75">
      <c r="A172" s="820" t="s">
        <v>132</v>
      </c>
      <c r="B172" s="820" t="s">
        <v>133</v>
      </c>
      <c r="C172" s="375" t="s">
        <v>134</v>
      </c>
      <c r="D172" s="822" t="s">
        <v>135</v>
      </c>
      <c r="E172" s="376"/>
      <c r="F172" s="376"/>
      <c r="G172" s="680" t="s">
        <v>482</v>
      </c>
      <c r="H172" s="680"/>
      <c r="I172" s="684" t="s">
        <v>136</v>
      </c>
      <c r="J172" s="825">
        <v>10</v>
      </c>
      <c r="K172" s="825">
        <v>2</v>
      </c>
      <c r="L172" s="323">
        <v>399518.39</v>
      </c>
      <c r="M172" s="758">
        <v>44452</v>
      </c>
      <c r="N172" s="758">
        <v>44628</v>
      </c>
      <c r="O172" s="816">
        <v>45199</v>
      </c>
      <c r="P172" s="818" t="s">
        <v>137</v>
      </c>
      <c r="Q172" s="371">
        <v>230564.39</v>
      </c>
      <c r="R172" s="377">
        <v>17</v>
      </c>
      <c r="S172" s="378"/>
    </row>
    <row r="173" spans="1:18" s="378" customFormat="1" ht="15.75" customHeight="1">
      <c r="A173" s="821"/>
      <c r="B173" s="821"/>
      <c r="C173" s="373" t="s">
        <v>131</v>
      </c>
      <c r="D173" s="823"/>
      <c r="E173" s="379"/>
      <c r="F173" s="379"/>
      <c r="G173" s="682"/>
      <c r="H173" s="682"/>
      <c r="I173" s="824"/>
      <c r="J173" s="826"/>
      <c r="K173" s="826"/>
      <c r="L173" s="323">
        <v>43070.55</v>
      </c>
      <c r="M173" s="760"/>
      <c r="N173" s="760"/>
      <c r="O173" s="817"/>
      <c r="P173" s="819"/>
      <c r="Q173" s="371">
        <v>43070.55</v>
      </c>
      <c r="R173" s="370">
        <v>15</v>
      </c>
    </row>
    <row r="174" spans="1:18" s="276" customFormat="1" ht="56.25">
      <c r="A174" s="820" t="s">
        <v>138</v>
      </c>
      <c r="B174" s="820" t="s">
        <v>139</v>
      </c>
      <c r="C174" s="369" t="s">
        <v>140</v>
      </c>
      <c r="D174" s="822" t="s">
        <v>141</v>
      </c>
      <c r="E174" s="827"/>
      <c r="F174" s="680"/>
      <c r="G174" s="680" t="s">
        <v>482</v>
      </c>
      <c r="H174" s="680"/>
      <c r="I174" s="684" t="s">
        <v>142</v>
      </c>
      <c r="J174" s="825">
        <v>15</v>
      </c>
      <c r="K174" s="825">
        <v>11</v>
      </c>
      <c r="L174" s="323">
        <v>358239.86</v>
      </c>
      <c r="M174" s="758">
        <v>44488</v>
      </c>
      <c r="N174" s="758">
        <v>44643</v>
      </c>
      <c r="O174" s="816">
        <v>45252</v>
      </c>
      <c r="P174" s="834" t="s">
        <v>143</v>
      </c>
      <c r="Q174" s="323" t="s">
        <v>144</v>
      </c>
      <c r="R174" s="835" t="s">
        <v>145</v>
      </c>
    </row>
    <row r="175" spans="1:18" s="276" customFormat="1" ht="22.5">
      <c r="A175" s="821"/>
      <c r="B175" s="821"/>
      <c r="C175" s="369" t="s">
        <v>146</v>
      </c>
      <c r="D175" s="823"/>
      <c r="E175" s="828"/>
      <c r="F175" s="682"/>
      <c r="G175" s="682"/>
      <c r="H175" s="682"/>
      <c r="I175" s="824"/>
      <c r="J175" s="826"/>
      <c r="K175" s="826"/>
      <c r="L175" s="323">
        <v>12813.81</v>
      </c>
      <c r="M175" s="760"/>
      <c r="N175" s="760"/>
      <c r="O175" s="817"/>
      <c r="P175" s="819"/>
      <c r="Q175" s="323">
        <v>12813.81</v>
      </c>
      <c r="R175" s="836"/>
    </row>
    <row r="176" spans="1:18" s="276" customFormat="1" ht="42" customHeight="1">
      <c r="A176" s="380" t="s">
        <v>147</v>
      </c>
      <c r="B176" s="380" t="s">
        <v>148</v>
      </c>
      <c r="C176" s="369" t="s">
        <v>149</v>
      </c>
      <c r="D176" s="381" t="s">
        <v>93</v>
      </c>
      <c r="E176" s="367"/>
      <c r="F176" s="64"/>
      <c r="G176" s="675"/>
      <c r="H176" s="676"/>
      <c r="I176" s="105" t="s">
        <v>150</v>
      </c>
      <c r="J176" s="382">
        <v>3</v>
      </c>
      <c r="K176" s="382">
        <v>1</v>
      </c>
      <c r="L176" s="323">
        <v>126498.2</v>
      </c>
      <c r="M176" s="281">
        <v>44890</v>
      </c>
      <c r="N176" s="281">
        <v>44950</v>
      </c>
      <c r="O176" s="383">
        <v>45290</v>
      </c>
      <c r="P176" s="337" t="s">
        <v>137</v>
      </c>
      <c r="Q176" s="371">
        <v>57289.97</v>
      </c>
      <c r="R176" s="377">
        <v>14</v>
      </c>
    </row>
    <row r="177" spans="1:18" s="276" customFormat="1" ht="42" customHeight="1">
      <c r="A177" s="380" t="s">
        <v>151</v>
      </c>
      <c r="B177" s="380" t="s">
        <v>148</v>
      </c>
      <c r="C177" s="369" t="s">
        <v>152</v>
      </c>
      <c r="D177" s="381" t="s">
        <v>93</v>
      </c>
      <c r="E177" s="367"/>
      <c r="F177" s="64"/>
      <c r="G177" s="64"/>
      <c r="H177" s="64"/>
      <c r="I177" s="105" t="s">
        <v>153</v>
      </c>
      <c r="J177" s="382">
        <v>3</v>
      </c>
      <c r="K177" s="382">
        <v>2</v>
      </c>
      <c r="L177" s="323">
        <v>93510</v>
      </c>
      <c r="M177" s="281">
        <v>44890</v>
      </c>
      <c r="N177" s="281">
        <v>44951</v>
      </c>
      <c r="O177" s="383">
        <v>45291</v>
      </c>
      <c r="P177" s="337" t="s">
        <v>154</v>
      </c>
      <c r="Q177" s="371">
        <v>77897.29</v>
      </c>
      <c r="R177" s="377">
        <v>14</v>
      </c>
    </row>
    <row r="178" spans="1:18" s="276" customFormat="1" ht="33.75">
      <c r="A178" s="384" t="s">
        <v>155</v>
      </c>
      <c r="B178" s="384" t="s">
        <v>156</v>
      </c>
      <c r="C178" s="369" t="s">
        <v>157</v>
      </c>
      <c r="D178" s="381" t="s">
        <v>158</v>
      </c>
      <c r="E178" s="367"/>
      <c r="F178" s="64"/>
      <c r="G178" s="64" t="s">
        <v>482</v>
      </c>
      <c r="H178" s="64"/>
      <c r="I178" s="105" t="s">
        <v>159</v>
      </c>
      <c r="J178" s="382">
        <v>10</v>
      </c>
      <c r="K178" s="382">
        <v>4</v>
      </c>
      <c r="L178" s="323">
        <v>249677.71</v>
      </c>
      <c r="M178" s="281">
        <v>44728</v>
      </c>
      <c r="N178" s="281">
        <v>44958</v>
      </c>
      <c r="O178" s="383">
        <v>45457</v>
      </c>
      <c r="P178" s="337" t="s">
        <v>160</v>
      </c>
      <c r="Q178" s="371"/>
      <c r="R178" s="377"/>
    </row>
    <row r="179" spans="1:18" s="276" customFormat="1" ht="33.75">
      <c r="A179" s="380" t="s">
        <v>161</v>
      </c>
      <c r="B179" s="380" t="s">
        <v>162</v>
      </c>
      <c r="C179" s="369" t="s">
        <v>163</v>
      </c>
      <c r="D179" s="381" t="s">
        <v>164</v>
      </c>
      <c r="E179" s="367"/>
      <c r="F179" s="64"/>
      <c r="G179" s="64" t="s">
        <v>482</v>
      </c>
      <c r="H179" s="64"/>
      <c r="I179" s="105" t="s">
        <v>165</v>
      </c>
      <c r="J179" s="382">
        <v>10</v>
      </c>
      <c r="K179" s="382">
        <v>4</v>
      </c>
      <c r="L179" s="323">
        <v>241695.53</v>
      </c>
      <c r="M179" s="281">
        <v>44727</v>
      </c>
      <c r="N179" s="281">
        <v>44960</v>
      </c>
      <c r="O179" s="383">
        <v>45324</v>
      </c>
      <c r="P179" s="337" t="s">
        <v>166</v>
      </c>
      <c r="Q179" s="371"/>
      <c r="R179" s="377"/>
    </row>
    <row r="180" spans="1:18" s="276" customFormat="1" ht="158.25" thickBot="1">
      <c r="A180" s="380" t="s">
        <v>167</v>
      </c>
      <c r="B180" s="380" t="s">
        <v>168</v>
      </c>
      <c r="C180" s="951" t="s">
        <v>649</v>
      </c>
      <c r="D180" s="385" t="s">
        <v>169</v>
      </c>
      <c r="E180" s="367"/>
      <c r="F180" s="64"/>
      <c r="G180" s="64" t="s">
        <v>482</v>
      </c>
      <c r="H180" s="64"/>
      <c r="I180" s="105" t="s">
        <v>130</v>
      </c>
      <c r="J180" s="382">
        <v>10</v>
      </c>
      <c r="K180" s="382">
        <v>5</v>
      </c>
      <c r="L180" s="323">
        <v>1094650.48</v>
      </c>
      <c r="M180" s="281">
        <v>44944</v>
      </c>
      <c r="N180" s="281">
        <v>45106</v>
      </c>
      <c r="O180" s="383">
        <v>45415</v>
      </c>
      <c r="P180" s="337" t="s">
        <v>170</v>
      </c>
      <c r="Q180" s="371"/>
      <c r="R180" s="377"/>
    </row>
    <row r="181" spans="1:18" s="276" customFormat="1" ht="158.25" thickBot="1">
      <c r="A181" s="380" t="s">
        <v>171</v>
      </c>
      <c r="B181" s="380" t="s">
        <v>172</v>
      </c>
      <c r="C181" s="952" t="s">
        <v>650</v>
      </c>
      <c r="D181" s="385" t="s">
        <v>173</v>
      </c>
      <c r="E181" s="386"/>
      <c r="F181" s="64"/>
      <c r="G181" s="64" t="s">
        <v>482</v>
      </c>
      <c r="H181" s="64"/>
      <c r="I181" s="105" t="s">
        <v>174</v>
      </c>
      <c r="J181" s="382">
        <v>10</v>
      </c>
      <c r="K181" s="382">
        <v>4</v>
      </c>
      <c r="L181" s="323">
        <v>1225271.41</v>
      </c>
      <c r="M181" s="281">
        <v>44917</v>
      </c>
      <c r="N181" s="281">
        <v>45104</v>
      </c>
      <c r="O181" s="383">
        <v>45468</v>
      </c>
      <c r="P181" s="337" t="s">
        <v>175</v>
      </c>
      <c r="Q181" s="371"/>
      <c r="R181" s="377"/>
    </row>
    <row r="182" spans="1:18" s="276" customFormat="1" ht="102" thickBot="1">
      <c r="A182" s="380" t="s">
        <v>176</v>
      </c>
      <c r="B182" s="372" t="s">
        <v>177</v>
      </c>
      <c r="C182" s="953" t="s">
        <v>651</v>
      </c>
      <c r="D182" s="385" t="s">
        <v>178</v>
      </c>
      <c r="E182" s="386" t="s">
        <v>482</v>
      </c>
      <c r="F182" s="64"/>
      <c r="G182" s="64"/>
      <c r="H182" s="64"/>
      <c r="I182" s="105" t="s">
        <v>179</v>
      </c>
      <c r="J182" s="382">
        <v>6</v>
      </c>
      <c r="K182" s="382">
        <v>6</v>
      </c>
      <c r="L182" s="323">
        <v>13006510.7</v>
      </c>
      <c r="M182" s="281">
        <v>45119</v>
      </c>
      <c r="N182" s="281">
        <v>45135</v>
      </c>
      <c r="O182" s="383">
        <v>45645</v>
      </c>
      <c r="P182" s="337" t="s">
        <v>180</v>
      </c>
      <c r="Q182" s="371"/>
      <c r="R182" s="377">
        <v>3</v>
      </c>
    </row>
    <row r="183" spans="1:22" s="64" customFormat="1" ht="270.75" thickBot="1">
      <c r="A183" s="64" t="s">
        <v>181</v>
      </c>
      <c r="B183" s="64" t="s">
        <v>182</v>
      </c>
      <c r="C183" s="369" t="s">
        <v>648</v>
      </c>
      <c r="D183" s="89" t="s">
        <v>183</v>
      </c>
      <c r="E183" s="388"/>
      <c r="F183" s="388"/>
      <c r="G183" s="388"/>
      <c r="H183" s="388"/>
      <c r="I183" s="388" t="s">
        <v>115</v>
      </c>
      <c r="J183" s="388"/>
      <c r="L183" s="323">
        <v>8337342.38</v>
      </c>
      <c r="M183" s="281">
        <v>45205</v>
      </c>
      <c r="N183" s="281">
        <v>45229</v>
      </c>
      <c r="O183" s="281">
        <v>46068</v>
      </c>
      <c r="P183" s="337" t="s">
        <v>184</v>
      </c>
      <c r="Q183" s="389"/>
      <c r="R183" s="390">
        <v>18</v>
      </c>
      <c r="S183" s="102"/>
      <c r="T183" s="102"/>
      <c r="U183" s="102"/>
      <c r="V183" s="66"/>
    </row>
    <row r="184" spans="1:122" ht="13.5" customHeight="1" thickBot="1">
      <c r="A184" s="837" t="s">
        <v>494</v>
      </c>
      <c r="B184" s="838"/>
      <c r="C184" s="838"/>
      <c r="D184" s="838"/>
      <c r="E184" s="838"/>
      <c r="F184" s="838"/>
      <c r="G184" s="838"/>
      <c r="H184" s="838"/>
      <c r="I184" s="838"/>
      <c r="J184" s="838"/>
      <c r="K184" s="839"/>
      <c r="L184" s="391">
        <f>SUM(L164:L183)</f>
        <v>29753877.99</v>
      </c>
      <c r="N184" s="392"/>
      <c r="O184" s="393"/>
      <c r="P184" s="394"/>
      <c r="Q184" s="394"/>
      <c r="R184" s="393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</row>
    <row r="185" spans="1:122" ht="12.75" customHeight="1">
      <c r="A185" s="5"/>
      <c r="B185" s="5"/>
      <c r="C185" s="18"/>
      <c r="D185" s="18"/>
      <c r="E185" s="18"/>
      <c r="F185" s="18"/>
      <c r="G185" s="18"/>
      <c r="H185" s="18"/>
      <c r="I185" s="19"/>
      <c r="J185" s="18"/>
      <c r="K185" s="18"/>
      <c r="L185" s="20"/>
      <c r="M185" s="19"/>
      <c r="N185" s="19"/>
      <c r="O185" s="831"/>
      <c r="P185" s="831"/>
      <c r="Q185" s="831"/>
      <c r="R185" s="831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</row>
    <row r="186" spans="1:122" ht="13.5" customHeight="1">
      <c r="A186" s="44" t="s">
        <v>185</v>
      </c>
      <c r="B186" s="44"/>
      <c r="C186" s="44"/>
      <c r="D186" s="44"/>
      <c r="E186" s="395"/>
      <c r="F186" s="395"/>
      <c r="G186" s="395"/>
      <c r="H186" s="395"/>
      <c r="I186" s="19"/>
      <c r="J186" s="18"/>
      <c r="K186" s="18"/>
      <c r="L186" s="20"/>
      <c r="M186" s="21"/>
      <c r="N186" s="19"/>
      <c r="O186" s="832"/>
      <c r="P186" s="832"/>
      <c r="Q186" s="832"/>
      <c r="R186" s="83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</row>
    <row r="187" spans="5:122" ht="12.75">
      <c r="E187" s="396"/>
      <c r="F187" s="396"/>
      <c r="G187" s="396"/>
      <c r="H187" s="396"/>
      <c r="I187" s="6"/>
      <c r="J187" s="833"/>
      <c r="K187" s="833"/>
      <c r="L187" s="833"/>
      <c r="M187" s="833"/>
      <c r="N187" s="833"/>
      <c r="O187" s="833"/>
      <c r="P187" s="833"/>
      <c r="Q187" s="833"/>
      <c r="R187" s="833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</row>
    <row r="188" spans="1:18" s="27" customFormat="1" ht="12" customHeight="1">
      <c r="A188" s="256" t="s">
        <v>484</v>
      </c>
      <c r="B188" s="256"/>
      <c r="C188" s="256"/>
      <c r="D188" s="256"/>
      <c r="E188" s="256"/>
      <c r="F188" s="256"/>
      <c r="G188" s="256"/>
      <c r="H188" s="256"/>
      <c r="I188" s="25"/>
      <c r="J188" s="26"/>
      <c r="K188" s="26"/>
      <c r="L188" s="26"/>
      <c r="M188" s="26"/>
      <c r="N188" s="26"/>
      <c r="O188" s="26"/>
      <c r="P188" s="26"/>
      <c r="Q188" s="26"/>
      <c r="R188" s="26"/>
    </row>
    <row r="189" spans="1:18" s="27" customFormat="1" ht="12" customHeight="1">
      <c r="A189" s="256" t="s">
        <v>485</v>
      </c>
      <c r="B189" s="256"/>
      <c r="C189" s="256"/>
      <c r="D189" s="256"/>
      <c r="E189" s="256"/>
      <c r="F189" s="256"/>
      <c r="G189" s="256"/>
      <c r="H189" s="256"/>
      <c r="I189" s="25"/>
      <c r="J189" s="26"/>
      <c r="K189" s="26"/>
      <c r="L189" s="397"/>
      <c r="M189" s="29"/>
      <c r="N189" s="26"/>
      <c r="O189" s="26"/>
      <c r="P189" s="26"/>
      <c r="Q189" s="26"/>
      <c r="R189" s="26"/>
    </row>
    <row r="190" spans="1:18" s="27" customFormat="1" ht="12" customHeight="1">
      <c r="A190" s="256" t="s">
        <v>186</v>
      </c>
      <c r="B190" s="256"/>
      <c r="C190" s="256"/>
      <c r="D190" s="256"/>
      <c r="E190" s="256"/>
      <c r="F190" s="256"/>
      <c r="G190" s="256"/>
      <c r="H190" s="256"/>
      <c r="I190" s="25"/>
      <c r="J190" s="26"/>
      <c r="K190" s="26"/>
      <c r="L190" s="397"/>
      <c r="M190" s="26"/>
      <c r="N190" s="26"/>
      <c r="O190" s="26"/>
      <c r="P190" s="26"/>
      <c r="Q190" s="26"/>
      <c r="R190" s="26"/>
    </row>
    <row r="191" spans="1:18" s="27" customFormat="1" ht="12" customHeight="1">
      <c r="A191" s="256" t="s">
        <v>487</v>
      </c>
      <c r="B191" s="256"/>
      <c r="C191" s="256"/>
      <c r="D191" s="256"/>
      <c r="E191" s="256"/>
      <c r="F191" s="256"/>
      <c r="G191" s="256"/>
      <c r="H191" s="256"/>
      <c r="I191" s="25"/>
      <c r="J191" s="26"/>
      <c r="K191" s="26"/>
      <c r="L191" s="398"/>
      <c r="M191" s="31"/>
      <c r="N191" s="26"/>
      <c r="O191" s="26"/>
      <c r="P191" s="26"/>
      <c r="Q191" s="26"/>
      <c r="R191" s="26"/>
    </row>
    <row r="192" spans="1:18" s="27" customFormat="1" ht="12" customHeight="1">
      <c r="A192" s="256" t="s">
        <v>488</v>
      </c>
      <c r="B192" s="256"/>
      <c r="C192" s="256"/>
      <c r="D192" s="256"/>
      <c r="E192" s="256"/>
      <c r="F192" s="256"/>
      <c r="G192" s="256"/>
      <c r="H192" s="256"/>
      <c r="I192" s="25"/>
      <c r="J192" s="26"/>
      <c r="K192" s="26"/>
      <c r="L192" s="397"/>
      <c r="M192" s="26"/>
      <c r="N192" s="26"/>
      <c r="O192" s="26"/>
      <c r="P192" s="26"/>
      <c r="Q192" s="26"/>
      <c r="R192" s="26"/>
    </row>
    <row r="193" spans="1:18" s="27" customFormat="1" ht="12" customHeight="1">
      <c r="A193" s="256" t="s">
        <v>489</v>
      </c>
      <c r="B193" s="256"/>
      <c r="C193" s="256"/>
      <c r="D193" s="256"/>
      <c r="E193" s="256"/>
      <c r="F193" s="256"/>
      <c r="G193" s="256"/>
      <c r="H193" s="256"/>
      <c r="I193" s="25"/>
      <c r="J193" s="26"/>
      <c r="K193" s="26"/>
      <c r="L193" s="397"/>
      <c r="M193" s="26"/>
      <c r="N193" s="26"/>
      <c r="O193" s="26"/>
      <c r="P193" s="26"/>
      <c r="Q193" s="26"/>
      <c r="R193" s="26"/>
    </row>
    <row r="194" spans="1:18" s="27" customFormat="1" ht="12" customHeight="1">
      <c r="A194" s="256" t="s">
        <v>490</v>
      </c>
      <c r="B194" s="256"/>
      <c r="C194" s="256"/>
      <c r="D194" s="256"/>
      <c r="E194" s="256"/>
      <c r="F194" s="256"/>
      <c r="G194" s="256"/>
      <c r="H194" s="256"/>
      <c r="I194" s="25"/>
      <c r="J194" s="26"/>
      <c r="K194" s="26"/>
      <c r="L194" s="397"/>
      <c r="M194" s="26"/>
      <c r="N194" s="26"/>
      <c r="O194" s="26"/>
      <c r="P194" s="26"/>
      <c r="Q194" s="26"/>
      <c r="R194" s="26"/>
    </row>
    <row r="195" spans="1:18" s="27" customFormat="1" ht="12" customHeight="1">
      <c r="A195" s="399" t="s">
        <v>491</v>
      </c>
      <c r="B195" s="399"/>
      <c r="C195" s="399"/>
      <c r="D195" s="399"/>
      <c r="E195" s="399"/>
      <c r="F195" s="399"/>
      <c r="G195" s="399"/>
      <c r="H195" s="399"/>
      <c r="I195" s="25"/>
      <c r="J195" s="26"/>
      <c r="K195" s="26"/>
      <c r="L195" s="400"/>
      <c r="M195" s="26"/>
      <c r="N195" s="26"/>
      <c r="O195" s="26"/>
      <c r="P195" s="26"/>
      <c r="Q195" s="26"/>
      <c r="R195" s="26"/>
    </row>
    <row r="196" spans="1:18" s="27" customFormat="1" ht="12" customHeight="1">
      <c r="A196" s="399" t="s">
        <v>492</v>
      </c>
      <c r="B196" s="399"/>
      <c r="C196" s="399"/>
      <c r="D196" s="399"/>
      <c r="E196" s="399"/>
      <c r="F196" s="399"/>
      <c r="G196" s="399"/>
      <c r="H196" s="399"/>
      <c r="I196" s="25"/>
      <c r="J196" s="26"/>
      <c r="K196" s="26"/>
      <c r="L196" s="26"/>
      <c r="M196" s="26"/>
      <c r="N196" s="26"/>
      <c r="O196" s="26"/>
      <c r="P196" s="26"/>
      <c r="Q196" s="26"/>
      <c r="R196" s="26"/>
    </row>
    <row r="197" spans="1:18" s="27" customFormat="1" ht="12" customHeight="1">
      <c r="A197" s="399" t="s">
        <v>106</v>
      </c>
      <c r="B197" s="399"/>
      <c r="C197" s="399"/>
      <c r="D197" s="399"/>
      <c r="E197" s="399"/>
      <c r="F197" s="399"/>
      <c r="G197" s="399"/>
      <c r="H197" s="399"/>
      <c r="I197" s="25"/>
      <c r="J197" s="26"/>
      <c r="K197" s="26"/>
      <c r="L197" s="26"/>
      <c r="M197" s="26"/>
      <c r="N197" s="26"/>
      <c r="O197" s="26"/>
      <c r="P197" s="26"/>
      <c r="Q197" s="26"/>
      <c r="R197" s="26"/>
    </row>
    <row r="198" s="399" customFormat="1" ht="8.25">
      <c r="A198" s="399" t="s">
        <v>187</v>
      </c>
    </row>
    <row r="199" spans="1:122" ht="12.75">
      <c r="A199" s="399" t="s">
        <v>188</v>
      </c>
      <c r="B199" s="399"/>
      <c r="C199" s="399"/>
      <c r="D199" s="399"/>
      <c r="E199" s="3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</row>
    <row r="200" spans="1:122" ht="12.75">
      <c r="A200" s="399" t="s">
        <v>189</v>
      </c>
      <c r="B200" s="399"/>
      <c r="C200" s="399"/>
      <c r="D200" s="399"/>
      <c r="L200" t="s">
        <v>204</v>
      </c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</row>
    <row r="201" spans="1:122" ht="12.75">
      <c r="A201" s="401" t="s">
        <v>190</v>
      </c>
      <c r="B201" s="4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</row>
    <row r="202" spans="1:122" ht="12.75">
      <c r="A202" s="399" t="s">
        <v>191</v>
      </c>
      <c r="B202" s="399"/>
      <c r="C202" s="399"/>
      <c r="D202" s="399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</row>
    <row r="203" spans="1:122" ht="12.75">
      <c r="A203" s="256" t="s">
        <v>192</v>
      </c>
      <c r="B203" s="256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</row>
    <row r="204" spans="1:122" ht="12.75">
      <c r="A204" s="256" t="s">
        <v>193</v>
      </c>
      <c r="B204" s="256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</row>
    <row r="205" spans="19:122" ht="12.75"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1:18" s="2" customFormat="1" ht="36" customHeight="1">
      <c r="A206" s="717" t="s">
        <v>194</v>
      </c>
      <c r="B206" s="717"/>
      <c r="C206" s="717"/>
      <c r="D206" s="717"/>
      <c r="E206" s="717"/>
      <c r="F206" s="717"/>
      <c r="G206" s="717"/>
      <c r="H206" s="717"/>
      <c r="I206" s="717"/>
      <c r="J206" s="717"/>
      <c r="K206" s="717"/>
      <c r="L206" s="717"/>
      <c r="M206" s="717"/>
      <c r="N206" s="717"/>
      <c r="O206" s="717"/>
      <c r="P206" s="717"/>
      <c r="Q206" s="717"/>
      <c r="R206" s="717"/>
    </row>
    <row r="207" spans="1:18" s="2" customFormat="1" ht="20.25" customHeight="1">
      <c r="A207" s="402"/>
      <c r="B207" s="402"/>
      <c r="C207" s="402"/>
      <c r="D207" s="402"/>
      <c r="E207" s="402"/>
      <c r="F207" s="402"/>
      <c r="G207" s="402"/>
      <c r="H207" s="402"/>
      <c r="I207" s="402"/>
      <c r="J207" s="402"/>
      <c r="K207" s="402"/>
      <c r="L207" s="111"/>
      <c r="M207" s="402"/>
      <c r="N207" s="402"/>
      <c r="O207" s="402"/>
      <c r="P207" s="402"/>
      <c r="Q207" s="402"/>
      <c r="R207" s="402"/>
    </row>
    <row r="208" spans="1:27" s="2" customFormat="1" ht="15.75" customHeight="1">
      <c r="A208" s="403" t="s">
        <v>195</v>
      </c>
      <c r="B208" s="403"/>
      <c r="C208" s="840" t="s">
        <v>196</v>
      </c>
      <c r="D208" s="840"/>
      <c r="E208" s="841"/>
      <c r="F208" s="841"/>
      <c r="G208" s="841"/>
      <c r="H208" s="841"/>
      <c r="I208" s="841"/>
      <c r="J208" s="841"/>
      <c r="K208" s="841"/>
      <c r="L208" s="841"/>
      <c r="M208" s="841"/>
      <c r="N208" s="841"/>
      <c r="O208" s="841"/>
      <c r="P208" s="841"/>
      <c r="Q208" s="841"/>
      <c r="R208" s="841"/>
      <c r="S208" s="404"/>
      <c r="T208" s="404"/>
      <c r="U208" s="404"/>
      <c r="V208" s="404"/>
      <c r="W208" s="404"/>
      <c r="X208" s="404"/>
      <c r="Y208" s="404"/>
      <c r="Z208" s="404"/>
      <c r="AA208" s="404"/>
    </row>
    <row r="209" spans="1:18" s="2" customFormat="1" ht="12.75" customHeight="1">
      <c r="A209" s="402"/>
      <c r="B209" s="402"/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</row>
    <row r="210" spans="1:18" s="2" customFormat="1" ht="12.75" customHeight="1">
      <c r="A210" s="406" t="s">
        <v>197</v>
      </c>
      <c r="B210" s="406"/>
      <c r="C210" s="842" t="s">
        <v>198</v>
      </c>
      <c r="D210" s="842"/>
      <c r="E210" s="841"/>
      <c r="F210" s="841"/>
      <c r="G210" s="841"/>
      <c r="H210" s="841"/>
      <c r="I210" s="841"/>
      <c r="J210" s="841"/>
      <c r="K210" s="841"/>
      <c r="L210" s="841"/>
      <c r="M210" s="841"/>
      <c r="N210" s="841"/>
      <c r="O210" s="841"/>
      <c r="P210" s="841"/>
      <c r="Q210" s="841"/>
      <c r="R210" s="841"/>
    </row>
    <row r="211" s="2" customFormat="1" ht="11.25" customHeight="1" thickBot="1"/>
    <row r="212" spans="1:18" s="2" customFormat="1" ht="20.25" customHeight="1">
      <c r="A212" s="854" t="s">
        <v>468</v>
      </c>
      <c r="B212" s="829" t="s">
        <v>199</v>
      </c>
      <c r="C212" s="829" t="s">
        <v>469</v>
      </c>
      <c r="D212" s="829" t="s">
        <v>572</v>
      </c>
      <c r="E212" s="844" t="s">
        <v>470</v>
      </c>
      <c r="F212" s="845"/>
      <c r="G212" s="845"/>
      <c r="H212" s="846"/>
      <c r="I212" s="829" t="s">
        <v>471</v>
      </c>
      <c r="J212" s="829" t="s">
        <v>472</v>
      </c>
      <c r="K212" s="829" t="s">
        <v>473</v>
      </c>
      <c r="L212" s="829" t="s">
        <v>463</v>
      </c>
      <c r="M212" s="829" t="s">
        <v>465</v>
      </c>
      <c r="N212" s="829" t="s">
        <v>474</v>
      </c>
      <c r="O212" s="829" t="s">
        <v>475</v>
      </c>
      <c r="P212" s="829" t="s">
        <v>464</v>
      </c>
      <c r="Q212" s="829" t="s">
        <v>476</v>
      </c>
      <c r="R212" s="829" t="s">
        <v>477</v>
      </c>
    </row>
    <row r="213" spans="1:18" s="2" customFormat="1" ht="40.5" customHeight="1" thickBot="1">
      <c r="A213" s="855"/>
      <c r="B213" s="856"/>
      <c r="C213" s="830"/>
      <c r="D213" s="843"/>
      <c r="E213" s="409" t="s">
        <v>478</v>
      </c>
      <c r="F213" s="409" t="s">
        <v>479</v>
      </c>
      <c r="G213" s="409" t="s">
        <v>480</v>
      </c>
      <c r="H213" s="409" t="s">
        <v>481</v>
      </c>
      <c r="I213" s="830"/>
      <c r="J213" s="830"/>
      <c r="K213" s="830"/>
      <c r="L213" s="830"/>
      <c r="M213" s="830"/>
      <c r="N213" s="830"/>
      <c r="O213" s="830"/>
      <c r="P213" s="830"/>
      <c r="Q213" s="830"/>
      <c r="R213" s="830"/>
    </row>
    <row r="214" spans="1:18" s="2" customFormat="1" ht="42" customHeight="1">
      <c r="A214" s="847" t="s">
        <v>201</v>
      </c>
      <c r="B214" s="686" t="s">
        <v>586</v>
      </c>
      <c r="C214" s="53" t="s">
        <v>202</v>
      </c>
      <c r="D214" s="850" t="s">
        <v>200</v>
      </c>
      <c r="E214" s="852"/>
      <c r="F214" s="860"/>
      <c r="G214" s="686" t="s">
        <v>482</v>
      </c>
      <c r="H214" s="107"/>
      <c r="I214" s="850" t="s">
        <v>203</v>
      </c>
      <c r="J214" s="862">
        <v>1</v>
      </c>
      <c r="K214" s="686">
        <v>1</v>
      </c>
      <c r="L214" s="168">
        <v>122729</v>
      </c>
      <c r="M214" s="857">
        <v>44906</v>
      </c>
      <c r="N214" s="857">
        <v>44924</v>
      </c>
      <c r="O214" s="858">
        <v>45291</v>
      </c>
      <c r="P214" s="59">
        <v>0.6</v>
      </c>
      <c r="Q214" s="410">
        <v>35265.11</v>
      </c>
      <c r="R214" s="411"/>
    </row>
    <row r="215" spans="1:18" s="2" customFormat="1" ht="18" customHeight="1" thickBot="1">
      <c r="A215" s="848"/>
      <c r="B215" s="849"/>
      <c r="C215" s="413" t="s">
        <v>528</v>
      </c>
      <c r="D215" s="851"/>
      <c r="E215" s="853"/>
      <c r="F215" s="849"/>
      <c r="G215" s="849"/>
      <c r="H215" s="142"/>
      <c r="I215" s="861"/>
      <c r="J215" s="859"/>
      <c r="K215" s="849"/>
      <c r="L215" s="414" t="s">
        <v>204</v>
      </c>
      <c r="M215" s="849"/>
      <c r="N215" s="849"/>
      <c r="O215" s="859"/>
      <c r="P215" s="412"/>
      <c r="Q215" s="415"/>
      <c r="R215" s="416"/>
    </row>
    <row r="216" spans="1:18" s="2" customFormat="1" ht="30" customHeight="1" thickBot="1">
      <c r="A216" s="866" t="s">
        <v>494</v>
      </c>
      <c r="B216" s="867"/>
      <c r="C216" s="868"/>
      <c r="D216" s="868"/>
      <c r="E216" s="868"/>
      <c r="F216" s="867"/>
      <c r="G216" s="867"/>
      <c r="H216" s="867"/>
      <c r="I216" s="867"/>
      <c r="J216" s="867"/>
      <c r="K216" s="869"/>
      <c r="L216" s="417">
        <f>SUM(L214:L215)</f>
        <v>122729</v>
      </c>
      <c r="M216" s="418"/>
      <c r="N216" s="418"/>
      <c r="O216" s="418"/>
      <c r="P216" s="418"/>
      <c r="Q216" s="418"/>
      <c r="R216" s="419"/>
    </row>
    <row r="217" spans="1:18" s="2" customFormat="1" ht="12" customHeight="1">
      <c r="A217" s="420" t="s">
        <v>495</v>
      </c>
      <c r="B217" s="420"/>
      <c r="C217" s="421"/>
      <c r="D217" s="421"/>
      <c r="E217" s="422"/>
      <c r="F217" s="422"/>
      <c r="G217" s="422"/>
      <c r="H217" s="422"/>
      <c r="I217" s="423"/>
      <c r="J217" s="423"/>
      <c r="K217" s="423"/>
      <c r="L217" s="424"/>
      <c r="M217" s="425"/>
      <c r="N217" s="418"/>
      <c r="O217" s="870"/>
      <c r="P217" s="841"/>
      <c r="Q217" s="841"/>
      <c r="R217" s="841"/>
    </row>
    <row r="218" spans="1:18" s="2" customFormat="1" ht="12" customHeight="1">
      <c r="A218" s="426"/>
      <c r="B218" s="426"/>
      <c r="C218" s="426"/>
      <c r="D218" s="426"/>
      <c r="E218" s="426"/>
      <c r="F218" s="426"/>
      <c r="G218" s="426"/>
      <c r="H218" s="426"/>
      <c r="J218" s="871"/>
      <c r="K218" s="841"/>
      <c r="L218" s="841"/>
      <c r="M218" s="841"/>
      <c r="N218" s="841"/>
      <c r="O218" s="841"/>
      <c r="P218" s="841"/>
      <c r="Q218" s="841"/>
      <c r="R218" s="841"/>
    </row>
    <row r="219" spans="1:27" s="2" customFormat="1" ht="12" customHeight="1">
      <c r="A219" s="427" t="s">
        <v>484</v>
      </c>
      <c r="B219" s="427"/>
      <c r="C219" s="428"/>
      <c r="D219" s="428"/>
      <c r="E219" s="428"/>
      <c r="F219" s="428"/>
      <c r="G219" s="428"/>
      <c r="H219" s="428"/>
      <c r="I219" s="402"/>
      <c r="J219" s="402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402"/>
      <c r="W219" s="402"/>
      <c r="X219" s="402"/>
      <c r="Y219" s="402"/>
      <c r="Z219" s="402"/>
      <c r="AA219" s="402"/>
    </row>
    <row r="220" spans="1:27" s="2" customFormat="1" ht="12" customHeight="1">
      <c r="A220" s="427" t="s">
        <v>485</v>
      </c>
      <c r="B220" s="427"/>
      <c r="C220" s="428"/>
      <c r="D220" s="428"/>
      <c r="E220" s="428"/>
      <c r="F220" s="428"/>
      <c r="G220" s="428"/>
      <c r="H220" s="428"/>
      <c r="I220" s="429"/>
      <c r="J220" s="429"/>
      <c r="K220" s="429"/>
      <c r="L220" s="429"/>
      <c r="M220" s="430"/>
      <c r="N220" s="429"/>
      <c r="O220" s="429"/>
      <c r="P220" s="429"/>
      <c r="Q220" s="402"/>
      <c r="R220" s="429"/>
      <c r="S220" s="429"/>
      <c r="T220" s="429"/>
      <c r="U220" s="429"/>
      <c r="V220" s="429"/>
      <c r="W220" s="429"/>
      <c r="X220" s="429"/>
      <c r="Y220" s="429"/>
      <c r="Z220" s="429"/>
      <c r="AA220" s="429"/>
    </row>
    <row r="221" spans="1:27" s="2" customFormat="1" ht="12" customHeight="1">
      <c r="A221" s="427" t="s">
        <v>52</v>
      </c>
      <c r="B221" s="427"/>
      <c r="C221" s="428"/>
      <c r="D221" s="428"/>
      <c r="E221" s="428"/>
      <c r="F221" s="428"/>
      <c r="G221" s="428"/>
      <c r="H221" s="428"/>
      <c r="I221" s="429"/>
      <c r="J221" s="429"/>
      <c r="K221" s="429"/>
      <c r="L221" s="431"/>
      <c r="M221" s="429"/>
      <c r="N221" s="429"/>
      <c r="O221" s="429"/>
      <c r="P221" s="429"/>
      <c r="Q221" s="402"/>
      <c r="R221" s="429"/>
      <c r="S221" s="429"/>
      <c r="T221" s="429"/>
      <c r="U221" s="429"/>
      <c r="V221" s="429"/>
      <c r="W221" s="429"/>
      <c r="X221" s="429"/>
      <c r="Y221" s="429"/>
      <c r="Z221" s="429"/>
      <c r="AA221" s="429"/>
    </row>
    <row r="222" spans="1:27" s="2" customFormat="1" ht="12" customHeight="1">
      <c r="A222" s="427" t="s">
        <v>487</v>
      </c>
      <c r="B222" s="427"/>
      <c r="C222" s="428"/>
      <c r="D222" s="428"/>
      <c r="E222" s="428"/>
      <c r="F222" s="428"/>
      <c r="G222" s="428"/>
      <c r="H222" s="428"/>
      <c r="I222" s="429"/>
      <c r="J222" s="429"/>
      <c r="K222" s="429"/>
      <c r="L222" s="429"/>
      <c r="M222" s="432"/>
      <c r="N222" s="429"/>
      <c r="O222" s="429"/>
      <c r="P222" s="429"/>
      <c r="Q222" s="433"/>
      <c r="R222" s="429"/>
      <c r="S222" s="429"/>
      <c r="T222" s="429"/>
      <c r="U222" s="429"/>
      <c r="V222" s="429"/>
      <c r="W222" s="429"/>
      <c r="X222" s="429"/>
      <c r="Y222" s="429"/>
      <c r="Z222" s="429"/>
      <c r="AA222" s="429"/>
    </row>
    <row r="223" spans="1:27" s="2" customFormat="1" ht="12" customHeight="1">
      <c r="A223" s="427" t="s">
        <v>488</v>
      </c>
      <c r="B223" s="427"/>
      <c r="C223" s="428"/>
      <c r="D223" s="428"/>
      <c r="E223" s="428"/>
      <c r="F223" s="428"/>
      <c r="G223" s="428"/>
      <c r="H223" s="428"/>
      <c r="I223" s="429"/>
      <c r="J223" s="429"/>
      <c r="K223" s="429"/>
      <c r="L223" s="429"/>
      <c r="M223" s="429"/>
      <c r="N223" s="429"/>
      <c r="O223" s="429"/>
      <c r="P223" s="429"/>
      <c r="Q223" s="429"/>
      <c r="R223" s="429"/>
      <c r="S223" s="429"/>
      <c r="T223" s="429"/>
      <c r="U223" s="429"/>
      <c r="V223" s="429"/>
      <c r="W223" s="429"/>
      <c r="X223" s="429"/>
      <c r="Y223" s="429"/>
      <c r="Z223" s="429"/>
      <c r="AA223" s="429"/>
    </row>
    <row r="224" spans="1:27" s="2" customFormat="1" ht="12" customHeight="1">
      <c r="A224" s="427" t="s">
        <v>489</v>
      </c>
      <c r="B224" s="427"/>
      <c r="C224" s="428"/>
      <c r="D224" s="428"/>
      <c r="E224" s="428"/>
      <c r="F224" s="428"/>
      <c r="G224" s="428"/>
      <c r="H224" s="428"/>
      <c r="I224" s="429"/>
      <c r="J224" s="429"/>
      <c r="K224" s="429"/>
      <c r="L224" s="429"/>
      <c r="M224" s="429"/>
      <c r="N224" s="429"/>
      <c r="O224" s="429"/>
      <c r="P224" s="429"/>
      <c r="Q224" s="429"/>
      <c r="R224" s="429"/>
      <c r="S224" s="429"/>
      <c r="T224" s="429"/>
      <c r="U224" s="429"/>
      <c r="V224" s="429"/>
      <c r="W224" s="429"/>
      <c r="X224" s="429"/>
      <c r="Y224" s="429"/>
      <c r="Z224" s="429"/>
      <c r="AA224" s="429"/>
    </row>
    <row r="225" spans="1:27" s="2" customFormat="1" ht="12" customHeight="1">
      <c r="A225" s="427" t="s">
        <v>490</v>
      </c>
      <c r="B225" s="427"/>
      <c r="C225" s="428"/>
      <c r="D225" s="428"/>
      <c r="E225" s="428"/>
      <c r="F225" s="428"/>
      <c r="G225" s="428"/>
      <c r="H225" s="428"/>
      <c r="I225" s="429"/>
      <c r="J225" s="429"/>
      <c r="K225" s="429"/>
      <c r="L225" s="429"/>
      <c r="M225" s="429"/>
      <c r="N225" s="429"/>
      <c r="O225" s="429"/>
      <c r="P225" s="429"/>
      <c r="Q225" s="429"/>
      <c r="R225" s="429"/>
      <c r="S225" s="429"/>
      <c r="T225" s="429"/>
      <c r="U225" s="429"/>
      <c r="V225" s="429"/>
      <c r="W225" s="429"/>
      <c r="X225" s="429"/>
      <c r="Y225" s="429"/>
      <c r="Z225" s="429"/>
      <c r="AA225" s="429"/>
    </row>
    <row r="226" spans="1:27" s="2" customFormat="1" ht="12" customHeight="1">
      <c r="A226" s="434" t="s">
        <v>491</v>
      </c>
      <c r="B226" s="434"/>
      <c r="C226" s="435"/>
      <c r="D226" s="435"/>
      <c r="E226" s="435"/>
      <c r="F226" s="435"/>
      <c r="G226" s="435"/>
      <c r="H226" s="435"/>
      <c r="I226" s="429"/>
      <c r="J226" s="429"/>
      <c r="K226" s="429"/>
      <c r="L226" s="429"/>
      <c r="M226" s="429"/>
      <c r="N226" s="429"/>
      <c r="O226" s="429"/>
      <c r="P226" s="429"/>
      <c r="Q226" s="429"/>
      <c r="R226" s="429"/>
      <c r="S226" s="429"/>
      <c r="T226" s="429"/>
      <c r="U226" s="429"/>
      <c r="V226" s="429"/>
      <c r="W226" s="429"/>
      <c r="X226" s="429"/>
      <c r="Y226" s="429"/>
      <c r="Z226" s="429"/>
      <c r="AA226" s="429"/>
    </row>
    <row r="227" spans="1:27" s="2" customFormat="1" ht="12" customHeight="1">
      <c r="A227" s="434" t="s">
        <v>492</v>
      </c>
      <c r="B227" s="434"/>
      <c r="C227" s="435"/>
      <c r="D227" s="435"/>
      <c r="E227" s="435"/>
      <c r="F227" s="435"/>
      <c r="G227" s="435"/>
      <c r="H227" s="435"/>
      <c r="I227" s="429"/>
      <c r="J227" s="429"/>
      <c r="K227" s="429"/>
      <c r="L227" s="429"/>
      <c r="M227" s="429"/>
      <c r="N227" s="429"/>
      <c r="O227" s="429"/>
      <c r="P227" s="429"/>
      <c r="Q227" s="429"/>
      <c r="R227" s="429"/>
      <c r="S227" s="429"/>
      <c r="T227" s="429"/>
      <c r="U227" s="429"/>
      <c r="V227" s="429"/>
      <c r="W227" s="429"/>
      <c r="X227" s="429"/>
      <c r="Y227" s="429"/>
      <c r="Z227" s="429"/>
      <c r="AA227" s="429"/>
    </row>
    <row r="228" spans="1:27" s="2" customFormat="1" ht="12" customHeight="1">
      <c r="A228" s="872" t="s">
        <v>106</v>
      </c>
      <c r="B228" s="872"/>
      <c r="C228" s="872"/>
      <c r="D228" s="872"/>
      <c r="E228" s="872"/>
      <c r="F228" s="872"/>
      <c r="G228" s="872"/>
      <c r="H228" s="872"/>
      <c r="I228" s="429"/>
      <c r="J228" s="429"/>
      <c r="K228" s="429"/>
      <c r="L228" s="429"/>
      <c r="M228" s="429"/>
      <c r="N228" s="429"/>
      <c r="O228" s="429"/>
      <c r="P228" s="429"/>
      <c r="Q228" s="429"/>
      <c r="R228" s="429"/>
      <c r="S228" s="429"/>
      <c r="T228" s="429"/>
      <c r="U228" s="429"/>
      <c r="V228" s="429"/>
      <c r="W228" s="429"/>
      <c r="X228" s="429"/>
      <c r="Y228" s="429"/>
      <c r="Z228" s="429"/>
      <c r="AA228" s="429"/>
    </row>
    <row r="230" spans="1:122" ht="36" customHeight="1">
      <c r="A230" s="863" t="s">
        <v>205</v>
      </c>
      <c r="B230" s="863"/>
      <c r="C230" s="863"/>
      <c r="D230" s="863"/>
      <c r="E230" s="863"/>
      <c r="F230" s="863"/>
      <c r="G230" s="863"/>
      <c r="H230" s="863"/>
      <c r="I230" s="863"/>
      <c r="J230" s="863"/>
      <c r="K230" s="863"/>
      <c r="L230" s="863"/>
      <c r="M230" s="863"/>
      <c r="N230" s="863"/>
      <c r="O230" s="863"/>
      <c r="P230" s="863"/>
      <c r="Q230" s="863"/>
      <c r="R230" s="863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</row>
    <row r="231" spans="1:122" ht="12.75">
      <c r="A231" s="864" t="s">
        <v>502</v>
      </c>
      <c r="B231" s="864"/>
      <c r="C231" s="864"/>
      <c r="D231" s="864"/>
      <c r="E231" s="864"/>
      <c r="F231" s="864"/>
      <c r="G231" s="864"/>
      <c r="H231" s="864"/>
      <c r="I231" s="864"/>
      <c r="J231" s="864"/>
      <c r="K231" s="864"/>
      <c r="L231" s="864"/>
      <c r="M231" s="864"/>
      <c r="N231" s="864"/>
      <c r="O231" s="864"/>
      <c r="P231" s="864"/>
      <c r="Q231" s="864"/>
      <c r="R231" s="864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</row>
    <row r="232" spans="1:122" ht="9" customHeight="1">
      <c r="A232" s="436"/>
      <c r="B232" s="436"/>
      <c r="C232" s="436"/>
      <c r="D232" s="436"/>
      <c r="E232" s="436"/>
      <c r="F232" s="436"/>
      <c r="G232" s="436"/>
      <c r="H232" s="436"/>
      <c r="I232" s="436"/>
      <c r="J232" s="436"/>
      <c r="K232" s="436"/>
      <c r="L232" s="436"/>
      <c r="M232" s="436"/>
      <c r="N232" s="436"/>
      <c r="O232" s="436"/>
      <c r="P232" s="436"/>
      <c r="Q232" s="436"/>
      <c r="R232" s="436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</row>
    <row r="233" spans="1:122" ht="13.5" customHeight="1">
      <c r="A233" s="865" t="s">
        <v>206</v>
      </c>
      <c r="B233" s="865"/>
      <c r="C233" s="865"/>
      <c r="D233" s="865"/>
      <c r="E233" s="865"/>
      <c r="F233" s="865"/>
      <c r="G233" s="865"/>
      <c r="H233" s="865"/>
      <c r="I233" s="865"/>
      <c r="J233" s="865"/>
      <c r="K233" s="865"/>
      <c r="L233" s="865"/>
      <c r="M233" s="865"/>
      <c r="N233" s="865"/>
      <c r="O233" s="865"/>
      <c r="P233" s="865"/>
      <c r="Q233" s="865"/>
      <c r="R233" s="865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</row>
    <row r="234" spans="1:122" ht="6.75" customHeight="1">
      <c r="A234" s="437"/>
      <c r="B234" s="437"/>
      <c r="C234" s="438"/>
      <c r="D234" s="438"/>
      <c r="E234" s="438"/>
      <c r="F234" s="438"/>
      <c r="G234" s="438"/>
      <c r="H234" s="438"/>
      <c r="I234" s="438"/>
      <c r="J234" s="438"/>
      <c r="K234" s="438"/>
      <c r="L234" s="438"/>
      <c r="M234" s="438"/>
      <c r="N234" s="438"/>
      <c r="O234" s="438"/>
      <c r="P234" s="438"/>
      <c r="Q234" s="438"/>
      <c r="R234" s="438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1:122" ht="15" customHeight="1">
      <c r="A235" s="715" t="s">
        <v>69</v>
      </c>
      <c r="B235" s="715"/>
      <c r="C235" s="715"/>
      <c r="D235" s="715"/>
      <c r="E235" s="715"/>
      <c r="F235" s="715"/>
      <c r="G235" s="715"/>
      <c r="H235" s="715"/>
      <c r="I235" s="715"/>
      <c r="J235" s="715"/>
      <c r="K235" s="715"/>
      <c r="L235" s="715"/>
      <c r="M235" s="715"/>
      <c r="N235" s="715"/>
      <c r="O235" s="715"/>
      <c r="P235" s="715"/>
      <c r="Q235" s="715"/>
      <c r="R235" s="71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19:122" ht="7.5" customHeight="1" thickBot="1"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1:122" ht="20.25" customHeight="1" thickBot="1">
      <c r="A237" s="738" t="s">
        <v>468</v>
      </c>
      <c r="B237" s="710" t="s">
        <v>601</v>
      </c>
      <c r="C237" s="714" t="s">
        <v>469</v>
      </c>
      <c r="D237" s="710" t="s">
        <v>572</v>
      </c>
      <c r="E237" s="719" t="s">
        <v>470</v>
      </c>
      <c r="F237" s="719"/>
      <c r="G237" s="719"/>
      <c r="H237" s="719"/>
      <c r="I237" s="714" t="s">
        <v>471</v>
      </c>
      <c r="J237" s="714" t="s">
        <v>472</v>
      </c>
      <c r="K237" s="714" t="s">
        <v>473</v>
      </c>
      <c r="L237" s="714" t="s">
        <v>463</v>
      </c>
      <c r="M237" s="714" t="s">
        <v>465</v>
      </c>
      <c r="N237" s="714" t="s">
        <v>474</v>
      </c>
      <c r="O237" s="714" t="s">
        <v>475</v>
      </c>
      <c r="P237" s="714" t="s">
        <v>464</v>
      </c>
      <c r="Q237" s="714" t="s">
        <v>476</v>
      </c>
      <c r="R237" s="714" t="s">
        <v>477</v>
      </c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1:122" ht="40.5" customHeight="1">
      <c r="A238" s="873"/>
      <c r="B238" s="874"/>
      <c r="C238" s="710"/>
      <c r="D238" s="874"/>
      <c r="E238" s="439" t="s">
        <v>478</v>
      </c>
      <c r="F238" s="439" t="s">
        <v>479</v>
      </c>
      <c r="G238" s="439" t="s">
        <v>480</v>
      </c>
      <c r="H238" s="439" t="s">
        <v>481</v>
      </c>
      <c r="I238" s="710"/>
      <c r="J238" s="710"/>
      <c r="K238" s="710"/>
      <c r="L238" s="710"/>
      <c r="M238" s="710"/>
      <c r="N238" s="710"/>
      <c r="O238" s="710"/>
      <c r="P238" s="710"/>
      <c r="Q238" s="710"/>
      <c r="R238" s="710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1:18" s="264" customFormat="1" ht="27" customHeight="1">
      <c r="A239" s="225" t="s">
        <v>208</v>
      </c>
      <c r="B239" s="225" t="s">
        <v>209</v>
      </c>
      <c r="C239" s="106" t="s">
        <v>210</v>
      </c>
      <c r="D239" s="105" t="s">
        <v>211</v>
      </c>
      <c r="E239" s="440"/>
      <c r="F239" s="442"/>
      <c r="G239" s="225" t="s">
        <v>482</v>
      </c>
      <c r="H239" s="440"/>
      <c r="I239" s="106" t="s">
        <v>212</v>
      </c>
      <c r="J239" s="225">
        <v>30</v>
      </c>
      <c r="K239" s="225">
        <v>3</v>
      </c>
      <c r="L239" s="441">
        <v>541422.3</v>
      </c>
      <c r="M239" s="226">
        <v>44445</v>
      </c>
      <c r="N239" s="226">
        <v>44504</v>
      </c>
      <c r="O239" s="226">
        <v>45247</v>
      </c>
      <c r="P239" s="79">
        <v>0.61</v>
      </c>
      <c r="Q239" s="115">
        <v>248036.92</v>
      </c>
      <c r="R239" s="105" t="s">
        <v>213</v>
      </c>
    </row>
    <row r="240" spans="1:18" s="264" customFormat="1" ht="24.75" customHeight="1">
      <c r="A240" s="225">
        <v>8889461747</v>
      </c>
      <c r="B240" s="225" t="s">
        <v>214</v>
      </c>
      <c r="C240" s="106" t="s">
        <v>215</v>
      </c>
      <c r="D240" s="105" t="s">
        <v>216</v>
      </c>
      <c r="E240" s="440"/>
      <c r="F240" s="442" t="s">
        <v>482</v>
      </c>
      <c r="G240" s="225"/>
      <c r="H240" s="440"/>
      <c r="I240" s="106" t="s">
        <v>217</v>
      </c>
      <c r="J240" s="225">
        <v>30</v>
      </c>
      <c r="K240" s="225">
        <v>1</v>
      </c>
      <c r="L240" s="441">
        <v>580537.6</v>
      </c>
      <c r="M240" s="226">
        <v>44547</v>
      </c>
      <c r="N240" s="226">
        <v>44636</v>
      </c>
      <c r="O240" s="226">
        <v>45289</v>
      </c>
      <c r="P240" s="79">
        <v>0.85</v>
      </c>
      <c r="Q240" s="115">
        <v>452055.18</v>
      </c>
      <c r="R240" s="225" t="s">
        <v>218</v>
      </c>
    </row>
    <row r="241" spans="1:18" s="264" customFormat="1" ht="23.25" customHeight="1">
      <c r="A241" s="225" t="s">
        <v>219</v>
      </c>
      <c r="B241" s="225" t="s">
        <v>220</v>
      </c>
      <c r="C241" s="106" t="s">
        <v>221</v>
      </c>
      <c r="D241" s="105" t="s">
        <v>222</v>
      </c>
      <c r="E241" s="440"/>
      <c r="F241" s="442" t="s">
        <v>482</v>
      </c>
      <c r="G241" s="225"/>
      <c r="H241" s="440"/>
      <c r="I241" s="106" t="s">
        <v>223</v>
      </c>
      <c r="J241" s="225">
        <v>10</v>
      </c>
      <c r="K241" s="225">
        <v>6</v>
      </c>
      <c r="L241" s="441">
        <v>548028.74</v>
      </c>
      <c r="M241" s="226">
        <v>44727</v>
      </c>
      <c r="N241" s="226">
        <v>44809</v>
      </c>
      <c r="O241" s="226">
        <v>45265</v>
      </c>
      <c r="P241" s="79">
        <v>0.7</v>
      </c>
      <c r="Q241" s="115">
        <v>387163.27</v>
      </c>
      <c r="R241" s="225">
        <v>10</v>
      </c>
    </row>
    <row r="242" spans="1:18" s="264" customFormat="1" ht="35.25" customHeight="1">
      <c r="A242" s="225" t="s">
        <v>224</v>
      </c>
      <c r="B242" s="225" t="s">
        <v>225</v>
      </c>
      <c r="C242" s="106" t="s">
        <v>226</v>
      </c>
      <c r="D242" s="105" t="s">
        <v>227</v>
      </c>
      <c r="E242" s="440"/>
      <c r="F242" s="442"/>
      <c r="G242" s="225" t="s">
        <v>482</v>
      </c>
      <c r="H242" s="440"/>
      <c r="I242" s="106" t="s">
        <v>228</v>
      </c>
      <c r="J242" s="225">
        <v>80</v>
      </c>
      <c r="K242" s="225">
        <v>8</v>
      </c>
      <c r="L242" s="441">
        <v>537000</v>
      </c>
      <c r="M242" s="226">
        <v>44768</v>
      </c>
      <c r="N242" s="226">
        <v>44830</v>
      </c>
      <c r="O242" s="226">
        <v>45310</v>
      </c>
      <c r="P242" s="79">
        <v>0.42</v>
      </c>
      <c r="Q242" s="115">
        <v>107400</v>
      </c>
      <c r="R242" s="225">
        <v>10</v>
      </c>
    </row>
    <row r="243" spans="1:18" s="264" customFormat="1" ht="27.75" customHeight="1">
      <c r="A243" s="875" t="s">
        <v>229</v>
      </c>
      <c r="B243" s="875" t="s">
        <v>230</v>
      </c>
      <c r="C243" s="106" t="s">
        <v>231</v>
      </c>
      <c r="D243" s="880" t="s">
        <v>232</v>
      </c>
      <c r="E243" s="878"/>
      <c r="F243" s="875" t="s">
        <v>482</v>
      </c>
      <c r="G243" s="877"/>
      <c r="H243" s="878"/>
      <c r="I243" s="879" t="s">
        <v>233</v>
      </c>
      <c r="J243" s="875">
        <v>10</v>
      </c>
      <c r="K243" s="875">
        <v>5</v>
      </c>
      <c r="L243" s="441">
        <v>1471726.56</v>
      </c>
      <c r="M243" s="883" t="s">
        <v>234</v>
      </c>
      <c r="N243" s="883">
        <v>44860</v>
      </c>
      <c r="O243" s="883">
        <v>45224</v>
      </c>
      <c r="P243" s="884">
        <v>1</v>
      </c>
      <c r="Q243" s="885">
        <v>1461836.89</v>
      </c>
      <c r="R243" s="875">
        <v>10</v>
      </c>
    </row>
    <row r="244" spans="1:18" s="264" customFormat="1" ht="27" customHeight="1">
      <c r="A244" s="875"/>
      <c r="B244" s="876"/>
      <c r="C244" s="106" t="s">
        <v>235</v>
      </c>
      <c r="D244" s="881"/>
      <c r="E244" s="878"/>
      <c r="F244" s="876"/>
      <c r="G244" s="877"/>
      <c r="H244" s="878"/>
      <c r="I244" s="879"/>
      <c r="J244" s="875"/>
      <c r="K244" s="875"/>
      <c r="L244" s="441">
        <v>-115120.47</v>
      </c>
      <c r="M244" s="883"/>
      <c r="N244" s="883"/>
      <c r="O244" s="883"/>
      <c r="P244" s="884"/>
      <c r="Q244" s="885"/>
      <c r="R244" s="875"/>
    </row>
    <row r="245" spans="1:18" s="264" customFormat="1" ht="13.5" customHeight="1">
      <c r="A245" s="875"/>
      <c r="B245" s="876"/>
      <c r="C245" s="387" t="s">
        <v>207</v>
      </c>
      <c r="D245" s="881"/>
      <c r="E245" s="878"/>
      <c r="F245" s="876"/>
      <c r="G245" s="877"/>
      <c r="H245" s="878"/>
      <c r="I245" s="879"/>
      <c r="J245" s="875"/>
      <c r="K245" s="875"/>
      <c r="L245" s="441">
        <v>115120.47</v>
      </c>
      <c r="M245" s="883"/>
      <c r="N245" s="883"/>
      <c r="O245" s="883"/>
      <c r="P245" s="876"/>
      <c r="Q245" s="886"/>
      <c r="R245" s="225">
        <v>11</v>
      </c>
    </row>
    <row r="246" spans="1:18" s="264" customFormat="1" ht="27" customHeight="1">
      <c r="A246" s="875" t="s">
        <v>236</v>
      </c>
      <c r="B246" s="876"/>
      <c r="C246" s="106" t="s">
        <v>237</v>
      </c>
      <c r="D246" s="881"/>
      <c r="E246" s="878"/>
      <c r="F246" s="875" t="s">
        <v>482</v>
      </c>
      <c r="G246" s="877"/>
      <c r="H246" s="878"/>
      <c r="I246" s="879" t="s">
        <v>238</v>
      </c>
      <c r="J246" s="887"/>
      <c r="K246" s="887"/>
      <c r="L246" s="441">
        <v>1013786.53</v>
      </c>
      <c r="M246" s="883"/>
      <c r="N246" s="883">
        <v>44859</v>
      </c>
      <c r="O246" s="883">
        <v>45223</v>
      </c>
      <c r="P246" s="884">
        <v>1</v>
      </c>
      <c r="Q246" s="885">
        <v>1006761.26</v>
      </c>
      <c r="R246" s="875">
        <v>10</v>
      </c>
    </row>
    <row r="247" spans="1:18" s="264" customFormat="1" ht="27" customHeight="1">
      <c r="A247" s="876"/>
      <c r="B247" s="876"/>
      <c r="C247" s="106" t="s">
        <v>239</v>
      </c>
      <c r="D247" s="881"/>
      <c r="E247" s="882"/>
      <c r="F247" s="876"/>
      <c r="G247" s="882"/>
      <c r="H247" s="882"/>
      <c r="I247" s="888"/>
      <c r="J247" s="876"/>
      <c r="K247" s="876"/>
      <c r="L247" s="441">
        <v>-106672.46</v>
      </c>
      <c r="M247" s="876"/>
      <c r="N247" s="876"/>
      <c r="O247" s="876"/>
      <c r="P247" s="889"/>
      <c r="Q247" s="886"/>
      <c r="R247" s="876"/>
    </row>
    <row r="248" spans="1:18" s="264" customFormat="1" ht="16.5" customHeight="1">
      <c r="A248" s="876"/>
      <c r="B248" s="876"/>
      <c r="C248" s="387" t="s">
        <v>207</v>
      </c>
      <c r="D248" s="881"/>
      <c r="E248" s="882"/>
      <c r="F248" s="876"/>
      <c r="G248" s="882"/>
      <c r="H248" s="882"/>
      <c r="I248" s="888"/>
      <c r="J248" s="876"/>
      <c r="K248" s="876"/>
      <c r="L248" s="441">
        <v>106672.46</v>
      </c>
      <c r="M248" s="876"/>
      <c r="N248" s="876"/>
      <c r="O248" s="876"/>
      <c r="P248" s="876"/>
      <c r="Q248" s="886"/>
      <c r="R248" s="225">
        <v>11</v>
      </c>
    </row>
    <row r="249" spans="1:18" s="264" customFormat="1" ht="39" customHeight="1">
      <c r="A249" s="875" t="s">
        <v>240</v>
      </c>
      <c r="B249" s="875" t="s">
        <v>241</v>
      </c>
      <c r="C249" s="106" t="s">
        <v>242</v>
      </c>
      <c r="D249" s="880" t="s">
        <v>243</v>
      </c>
      <c r="E249" s="878"/>
      <c r="F249" s="875" t="s">
        <v>482</v>
      </c>
      <c r="G249" s="877"/>
      <c r="H249" s="878"/>
      <c r="I249" s="879" t="s">
        <v>244</v>
      </c>
      <c r="J249" s="875">
        <v>10</v>
      </c>
      <c r="K249" s="875">
        <v>9</v>
      </c>
      <c r="L249" s="441">
        <v>2603015.95</v>
      </c>
      <c r="M249" s="883">
        <v>44812</v>
      </c>
      <c r="N249" s="883">
        <v>44869</v>
      </c>
      <c r="O249" s="883">
        <v>45233</v>
      </c>
      <c r="P249" s="79">
        <v>1</v>
      </c>
      <c r="Q249" s="885">
        <v>2845487.18</v>
      </c>
      <c r="R249" s="225" t="s">
        <v>245</v>
      </c>
    </row>
    <row r="250" spans="1:18" s="264" customFormat="1" ht="12.75" customHeight="1">
      <c r="A250" s="876"/>
      <c r="B250" s="876"/>
      <c r="C250" s="387" t="s">
        <v>207</v>
      </c>
      <c r="D250" s="881"/>
      <c r="E250" s="882"/>
      <c r="F250" s="876"/>
      <c r="G250" s="882"/>
      <c r="H250" s="882"/>
      <c r="I250" s="888"/>
      <c r="J250" s="875"/>
      <c r="K250" s="875"/>
      <c r="L250" s="441">
        <v>257256.04</v>
      </c>
      <c r="M250" s="883"/>
      <c r="N250" s="883"/>
      <c r="O250" s="883"/>
      <c r="P250" s="79">
        <v>1</v>
      </c>
      <c r="Q250" s="886"/>
      <c r="R250" s="225">
        <v>11</v>
      </c>
    </row>
    <row r="251" spans="1:18" s="264" customFormat="1" ht="32.25" customHeight="1">
      <c r="A251" s="875" t="s">
        <v>246</v>
      </c>
      <c r="B251" s="876"/>
      <c r="C251" s="106" t="s">
        <v>247</v>
      </c>
      <c r="D251" s="881"/>
      <c r="E251" s="878"/>
      <c r="F251" s="875" t="s">
        <v>482</v>
      </c>
      <c r="G251" s="877"/>
      <c r="H251" s="878"/>
      <c r="I251" s="879" t="s">
        <v>248</v>
      </c>
      <c r="J251" s="887"/>
      <c r="K251" s="887"/>
      <c r="L251" s="441" t="s">
        <v>249</v>
      </c>
      <c r="M251" s="887"/>
      <c r="N251" s="883">
        <v>44868</v>
      </c>
      <c r="O251" s="883">
        <v>45232</v>
      </c>
      <c r="P251" s="79">
        <v>1</v>
      </c>
      <c r="Q251" s="885">
        <v>2038782.67</v>
      </c>
      <c r="R251" s="225">
        <v>10</v>
      </c>
    </row>
    <row r="252" spans="1:18" s="264" customFormat="1" ht="12" customHeight="1">
      <c r="A252" s="876"/>
      <c r="B252" s="876"/>
      <c r="C252" s="387" t="s">
        <v>207</v>
      </c>
      <c r="D252" s="881"/>
      <c r="E252" s="882"/>
      <c r="F252" s="876"/>
      <c r="G252" s="882"/>
      <c r="H252" s="882"/>
      <c r="I252" s="888"/>
      <c r="J252" s="876"/>
      <c r="K252" s="876"/>
      <c r="L252" s="441">
        <v>181507.96</v>
      </c>
      <c r="M252" s="876"/>
      <c r="N252" s="883"/>
      <c r="O252" s="883"/>
      <c r="P252" s="79">
        <v>1</v>
      </c>
      <c r="Q252" s="886"/>
      <c r="R252" s="225">
        <v>11</v>
      </c>
    </row>
    <row r="253" spans="1:18" s="264" customFormat="1" ht="23.25" customHeight="1">
      <c r="A253" s="890" t="s">
        <v>250</v>
      </c>
      <c r="B253" s="875" t="s">
        <v>251</v>
      </c>
      <c r="C253" s="444" t="s">
        <v>252</v>
      </c>
      <c r="D253" s="880" t="s">
        <v>253</v>
      </c>
      <c r="E253" s="878"/>
      <c r="F253" s="875" t="s">
        <v>482</v>
      </c>
      <c r="G253" s="877"/>
      <c r="H253" s="878"/>
      <c r="I253" s="891" t="s">
        <v>254</v>
      </c>
      <c r="J253" s="875">
        <v>10</v>
      </c>
      <c r="K253" s="875">
        <v>2</v>
      </c>
      <c r="L253" s="441">
        <v>880313</v>
      </c>
      <c r="M253" s="883">
        <v>44832</v>
      </c>
      <c r="N253" s="883">
        <v>44924</v>
      </c>
      <c r="O253" s="883">
        <v>45288</v>
      </c>
      <c r="P253" s="79">
        <v>1</v>
      </c>
      <c r="Q253" s="885">
        <v>939089.38</v>
      </c>
      <c r="R253" s="225" t="s">
        <v>245</v>
      </c>
    </row>
    <row r="254" spans="1:18" s="264" customFormat="1" ht="13.5" customHeight="1">
      <c r="A254" s="890"/>
      <c r="B254" s="875"/>
      <c r="C254" s="387" t="s">
        <v>207</v>
      </c>
      <c r="D254" s="881"/>
      <c r="E254" s="878"/>
      <c r="F254" s="875"/>
      <c r="G254" s="877"/>
      <c r="H254" s="878"/>
      <c r="I254" s="891"/>
      <c r="J254" s="875"/>
      <c r="K254" s="875"/>
      <c r="L254" s="441">
        <v>123729.78</v>
      </c>
      <c r="M254" s="883"/>
      <c r="N254" s="883"/>
      <c r="O254" s="883"/>
      <c r="P254" s="79">
        <v>1</v>
      </c>
      <c r="Q254" s="886"/>
      <c r="R254" s="225">
        <v>11</v>
      </c>
    </row>
    <row r="255" spans="1:18" s="264" customFormat="1" ht="42" customHeight="1">
      <c r="A255" s="890" t="s">
        <v>255</v>
      </c>
      <c r="B255" s="876"/>
      <c r="C255" s="444" t="s">
        <v>256</v>
      </c>
      <c r="D255" s="881"/>
      <c r="E255" s="878"/>
      <c r="F255" s="875" t="s">
        <v>482</v>
      </c>
      <c r="G255" s="877"/>
      <c r="H255" s="878"/>
      <c r="I255" s="892" t="s">
        <v>257</v>
      </c>
      <c r="J255" s="875"/>
      <c r="K255" s="875"/>
      <c r="L255" s="441">
        <v>944813.56</v>
      </c>
      <c r="M255" s="887"/>
      <c r="N255" s="883">
        <v>44925</v>
      </c>
      <c r="O255" s="883">
        <v>45289</v>
      </c>
      <c r="P255" s="79">
        <v>1</v>
      </c>
      <c r="Q255" s="885">
        <v>939231.85</v>
      </c>
      <c r="R255" s="225">
        <v>9</v>
      </c>
    </row>
    <row r="256" spans="1:18" s="264" customFormat="1" ht="15" customHeight="1">
      <c r="A256" s="894"/>
      <c r="B256" s="876"/>
      <c r="C256" s="387" t="s">
        <v>207</v>
      </c>
      <c r="D256" s="881"/>
      <c r="E256" s="877"/>
      <c r="F256" s="887"/>
      <c r="G256" s="877"/>
      <c r="H256" s="877"/>
      <c r="I256" s="893"/>
      <c r="J256" s="887"/>
      <c r="K256" s="887"/>
      <c r="L256" s="441">
        <v>46132.06</v>
      </c>
      <c r="M256" s="887"/>
      <c r="N256" s="887"/>
      <c r="O256" s="887"/>
      <c r="P256" s="79">
        <v>1</v>
      </c>
      <c r="Q256" s="886"/>
      <c r="R256" s="225">
        <v>11</v>
      </c>
    </row>
    <row r="257" spans="1:18" s="264" customFormat="1" ht="24" customHeight="1">
      <c r="A257" s="890" t="s">
        <v>258</v>
      </c>
      <c r="B257" s="876"/>
      <c r="C257" s="444" t="s">
        <v>259</v>
      </c>
      <c r="D257" s="881"/>
      <c r="E257" s="878"/>
      <c r="F257" s="875" t="s">
        <v>482</v>
      </c>
      <c r="G257" s="877"/>
      <c r="H257" s="875" t="s">
        <v>482</v>
      </c>
      <c r="I257" s="879" t="s">
        <v>238</v>
      </c>
      <c r="J257" s="875">
        <v>15</v>
      </c>
      <c r="K257" s="875">
        <v>6</v>
      </c>
      <c r="L257" s="441">
        <v>926200.26</v>
      </c>
      <c r="M257" s="883">
        <v>44894</v>
      </c>
      <c r="N257" s="883">
        <v>44936</v>
      </c>
      <c r="O257" s="883">
        <v>45300</v>
      </c>
      <c r="P257" s="79">
        <v>1</v>
      </c>
      <c r="Q257" s="885">
        <v>823702.08</v>
      </c>
      <c r="R257" s="225" t="s">
        <v>245</v>
      </c>
    </row>
    <row r="258" spans="1:18" s="264" customFormat="1" ht="15.75" customHeight="1">
      <c r="A258" s="890"/>
      <c r="B258" s="876"/>
      <c r="C258" s="387" t="s">
        <v>207</v>
      </c>
      <c r="D258" s="881"/>
      <c r="E258" s="878"/>
      <c r="F258" s="887"/>
      <c r="G258" s="877"/>
      <c r="H258" s="887"/>
      <c r="I258" s="879"/>
      <c r="J258" s="875"/>
      <c r="K258" s="875"/>
      <c r="L258" s="441">
        <v>142036.61</v>
      </c>
      <c r="M258" s="883"/>
      <c r="N258" s="883"/>
      <c r="O258" s="883"/>
      <c r="P258" s="884">
        <v>1</v>
      </c>
      <c r="Q258" s="886"/>
      <c r="R258" s="875">
        <v>11</v>
      </c>
    </row>
    <row r="259" spans="1:18" s="264" customFormat="1" ht="21.75" customHeight="1">
      <c r="A259" s="894"/>
      <c r="B259" s="876"/>
      <c r="C259" s="387" t="s">
        <v>260</v>
      </c>
      <c r="D259" s="881"/>
      <c r="E259" s="877"/>
      <c r="F259" s="887"/>
      <c r="G259" s="877"/>
      <c r="H259" s="887"/>
      <c r="I259" s="896"/>
      <c r="J259" s="887"/>
      <c r="K259" s="887"/>
      <c r="L259" s="441">
        <v>-213025.95</v>
      </c>
      <c r="M259" s="887"/>
      <c r="N259" s="887"/>
      <c r="O259" s="887"/>
      <c r="P259" s="884"/>
      <c r="Q259" s="886"/>
      <c r="R259" s="875"/>
    </row>
    <row r="260" spans="1:18" s="264" customFormat="1" ht="54" customHeight="1">
      <c r="A260" s="445" t="s">
        <v>261</v>
      </c>
      <c r="B260" s="225" t="s">
        <v>262</v>
      </c>
      <c r="C260" s="106" t="s">
        <v>263</v>
      </c>
      <c r="D260" s="105" t="s">
        <v>264</v>
      </c>
      <c r="E260" s="190"/>
      <c r="F260" s="206"/>
      <c r="G260" s="225" t="s">
        <v>482</v>
      </c>
      <c r="H260" s="190"/>
      <c r="I260" s="444" t="s">
        <v>265</v>
      </c>
      <c r="J260" s="225">
        <v>15</v>
      </c>
      <c r="K260" s="225">
        <v>1</v>
      </c>
      <c r="L260" s="441">
        <v>645066.1</v>
      </c>
      <c r="M260" s="226">
        <v>44908</v>
      </c>
      <c r="N260" s="226">
        <v>45002</v>
      </c>
      <c r="O260" s="226">
        <v>45366</v>
      </c>
      <c r="P260" s="79">
        <v>0.3</v>
      </c>
      <c r="Q260" s="115">
        <v>193519.83</v>
      </c>
      <c r="R260" s="225" t="s">
        <v>266</v>
      </c>
    </row>
    <row r="261" spans="1:18" s="264" customFormat="1" ht="34.5" customHeight="1">
      <c r="A261" s="446" t="s">
        <v>267</v>
      </c>
      <c r="B261" s="445" t="s">
        <v>268</v>
      </c>
      <c r="C261" s="444" t="s">
        <v>269</v>
      </c>
      <c r="D261" s="105" t="s">
        <v>270</v>
      </c>
      <c r="E261" s="440"/>
      <c r="F261" s="225" t="s">
        <v>482</v>
      </c>
      <c r="G261" s="447"/>
      <c r="H261" s="440"/>
      <c r="I261" s="444" t="s">
        <v>271</v>
      </c>
      <c r="J261" s="225">
        <v>10</v>
      </c>
      <c r="K261" s="225">
        <v>5</v>
      </c>
      <c r="L261" s="441">
        <v>301565</v>
      </c>
      <c r="M261" s="226">
        <v>45069</v>
      </c>
      <c r="N261" s="226">
        <v>45195</v>
      </c>
      <c r="O261" s="134">
        <v>45409</v>
      </c>
      <c r="P261" s="448">
        <v>0.002</v>
      </c>
      <c r="Q261" s="449"/>
      <c r="R261" s="450"/>
    </row>
    <row r="262" spans="1:122" ht="19.5" customHeight="1">
      <c r="A262" s="895" t="s">
        <v>272</v>
      </c>
      <c r="B262" s="895"/>
      <c r="C262" s="895"/>
      <c r="D262" s="895"/>
      <c r="E262" s="895"/>
      <c r="F262" s="895"/>
      <c r="G262" s="895"/>
      <c r="H262" s="895"/>
      <c r="I262" s="895"/>
      <c r="J262" s="895"/>
      <c r="K262" s="895"/>
      <c r="L262" s="451">
        <f>SUM(L239:L261)</f>
        <v>11531112.1</v>
      </c>
      <c r="M262" s="452"/>
      <c r="N262" s="453"/>
      <c r="O262" s="452"/>
      <c r="P262" s="453"/>
      <c r="Q262" s="453"/>
      <c r="R262" s="453"/>
      <c r="S262" s="454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</row>
    <row r="263" spans="3:122" ht="12.75" customHeight="1">
      <c r="C263" s="455"/>
      <c r="D263" s="455"/>
      <c r="E263" s="455"/>
      <c r="F263" s="455"/>
      <c r="G263" s="455"/>
      <c r="H263" s="455"/>
      <c r="I263" s="456"/>
      <c r="J263" s="456"/>
      <c r="K263" s="456"/>
      <c r="L263" s="457"/>
      <c r="M263" s="458"/>
      <c r="N263" s="458"/>
      <c r="O263" s="902"/>
      <c r="P263" s="902"/>
      <c r="Q263" s="902"/>
      <c r="R263" s="90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</row>
    <row r="264" spans="1:122" ht="13.5" customHeight="1">
      <c r="A264" s="44" t="s">
        <v>495</v>
      </c>
      <c r="B264" s="44"/>
      <c r="C264" s="44"/>
      <c r="D264" s="44"/>
      <c r="E264" s="44"/>
      <c r="F264" s="44"/>
      <c r="G264" s="44"/>
      <c r="H264" s="44"/>
      <c r="I264" s="456"/>
      <c r="J264" s="456"/>
      <c r="K264" s="456"/>
      <c r="L264" s="459"/>
      <c r="M264" s="460"/>
      <c r="N264" s="458"/>
      <c r="O264" s="903"/>
      <c r="P264" s="903"/>
      <c r="Q264" s="903"/>
      <c r="R264" s="903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</row>
    <row r="265" spans="1:122" ht="8.25" customHeight="1">
      <c r="A265" s="396"/>
      <c r="B265" s="396"/>
      <c r="C265" s="396"/>
      <c r="D265" s="396"/>
      <c r="E265" s="396"/>
      <c r="F265" s="396"/>
      <c r="G265" s="396"/>
      <c r="H265" s="396"/>
      <c r="J265" s="904"/>
      <c r="K265" s="904"/>
      <c r="L265" s="904"/>
      <c r="M265" s="904"/>
      <c r="N265" s="904"/>
      <c r="O265" s="904"/>
      <c r="P265" s="904"/>
      <c r="Q265" s="904"/>
      <c r="R265" s="904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</row>
    <row r="266" spans="1:122" ht="12" customHeight="1">
      <c r="A266" s="300" t="s">
        <v>273</v>
      </c>
      <c r="B266" s="300"/>
      <c r="C266" s="256" t="s">
        <v>274</v>
      </c>
      <c r="D266" s="256"/>
      <c r="E266" s="396"/>
      <c r="F266" s="396"/>
      <c r="G266" s="396"/>
      <c r="H266" s="396"/>
      <c r="J266" s="274"/>
      <c r="K266" s="274"/>
      <c r="L266" s="905"/>
      <c r="M266" s="906"/>
      <c r="N266" s="905"/>
      <c r="O266" s="905"/>
      <c r="P266" s="274"/>
      <c r="Q266" s="274"/>
      <c r="R266" s="274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</row>
    <row r="267" spans="1:122" ht="12" customHeight="1">
      <c r="A267" s="256" t="s">
        <v>484</v>
      </c>
      <c r="B267" s="256"/>
      <c r="C267" s="256"/>
      <c r="D267" s="256"/>
      <c r="E267" s="461"/>
      <c r="F267" s="461"/>
      <c r="G267" s="461"/>
      <c r="H267" s="461"/>
      <c r="J267" s="462"/>
      <c r="K267" s="462"/>
      <c r="L267" s="463"/>
      <c r="P267" s="462"/>
      <c r="Q267" s="462"/>
      <c r="R267" s="46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</row>
    <row r="268" spans="1:122" ht="12" customHeight="1">
      <c r="A268" s="256" t="s">
        <v>485</v>
      </c>
      <c r="B268" s="256"/>
      <c r="C268" s="461"/>
      <c r="D268" s="461"/>
      <c r="E268" s="461"/>
      <c r="F268" s="461"/>
      <c r="G268" s="461"/>
      <c r="H268" s="461"/>
      <c r="I268" s="27"/>
      <c r="J268" s="27"/>
      <c r="K268" s="27"/>
      <c r="L268" s="27"/>
      <c r="M268" s="897"/>
      <c r="N268" s="897"/>
      <c r="O268" s="897"/>
      <c r="P268" s="898"/>
      <c r="Q268" s="27"/>
      <c r="R268" s="27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</row>
    <row r="269" spans="1:122" ht="13.5" customHeight="1">
      <c r="A269" s="256" t="s">
        <v>52</v>
      </c>
      <c r="B269" s="256"/>
      <c r="C269" s="461"/>
      <c r="D269" s="461"/>
      <c r="E269" s="461"/>
      <c r="F269" s="461"/>
      <c r="G269" s="461"/>
      <c r="H269" s="461"/>
      <c r="I269" s="27"/>
      <c r="J269" s="27"/>
      <c r="K269" s="27"/>
      <c r="L269" s="464"/>
      <c r="M269" s="899"/>
      <c r="N269" s="899"/>
      <c r="O269" s="899"/>
      <c r="P269" s="898"/>
      <c r="Q269" s="27"/>
      <c r="R269" s="27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</row>
    <row r="270" spans="1:122" ht="12" customHeight="1">
      <c r="A270" s="256" t="s">
        <v>487</v>
      </c>
      <c r="B270" s="256"/>
      <c r="C270" s="461"/>
      <c r="D270" s="461"/>
      <c r="E270" s="461"/>
      <c r="F270" s="461"/>
      <c r="G270" s="461"/>
      <c r="H270" s="461"/>
      <c r="I270" s="27"/>
      <c r="J270" s="27"/>
      <c r="K270" s="27"/>
      <c r="L270" s="27"/>
      <c r="M270" s="465"/>
      <c r="N270" s="27"/>
      <c r="O270" s="27"/>
      <c r="P270" s="27"/>
      <c r="Q270" s="27"/>
      <c r="R270" s="27"/>
      <c r="S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</row>
    <row r="271" spans="1:122" ht="12" customHeight="1">
      <c r="A271" s="256" t="s">
        <v>488</v>
      </c>
      <c r="B271" s="256"/>
      <c r="C271" s="461"/>
      <c r="D271" s="461"/>
      <c r="E271" s="461"/>
      <c r="F271" s="461"/>
      <c r="G271" s="461"/>
      <c r="H271" s="461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</row>
    <row r="272" spans="1:122" ht="12" customHeight="1">
      <c r="A272" s="256" t="s">
        <v>489</v>
      </c>
      <c r="B272" s="256"/>
      <c r="C272" s="461"/>
      <c r="D272" s="461"/>
      <c r="E272" s="461"/>
      <c r="F272" s="461"/>
      <c r="G272" s="461"/>
      <c r="H272" s="461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</row>
    <row r="273" spans="1:122" ht="12" customHeight="1">
      <c r="A273" s="256" t="s">
        <v>490</v>
      </c>
      <c r="B273" s="256"/>
      <c r="C273" s="461"/>
      <c r="D273" s="461"/>
      <c r="E273" s="461"/>
      <c r="F273" s="461"/>
      <c r="G273" s="461"/>
      <c r="H273" s="461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</row>
    <row r="274" spans="1:122" ht="12" customHeight="1">
      <c r="A274" s="254" t="s">
        <v>491</v>
      </c>
      <c r="B274" s="254"/>
      <c r="C274" s="466"/>
      <c r="D274" s="466"/>
      <c r="E274" s="466"/>
      <c r="F274" s="466"/>
      <c r="G274" s="466"/>
      <c r="H274" s="466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</row>
    <row r="275" spans="1:122" ht="12" customHeight="1">
      <c r="A275" s="254" t="s">
        <v>492</v>
      </c>
      <c r="B275" s="254"/>
      <c r="C275" s="466"/>
      <c r="D275" s="466"/>
      <c r="E275" s="466"/>
      <c r="F275" s="466"/>
      <c r="G275" s="466"/>
      <c r="H275" s="466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</row>
    <row r="276" spans="1:122" ht="12.75">
      <c r="A276" s="706" t="s">
        <v>275</v>
      </c>
      <c r="B276" s="706"/>
      <c r="C276" s="706"/>
      <c r="D276" s="706"/>
      <c r="E276" s="706"/>
      <c r="F276" s="706"/>
      <c r="G276" s="706"/>
      <c r="H276" s="706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</row>
    <row r="277" spans="1:9" s="467" customFormat="1" ht="9.75" customHeight="1">
      <c r="A277" s="900" t="s">
        <v>276</v>
      </c>
      <c r="B277" s="900"/>
      <c r="C277" s="900"/>
      <c r="D277" s="900"/>
      <c r="E277" s="900"/>
      <c r="F277" s="900"/>
      <c r="G277" s="900"/>
      <c r="H277" s="900"/>
      <c r="I277" s="900"/>
    </row>
    <row r="278" spans="19:122" ht="13.5" customHeight="1"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</row>
    <row r="279" spans="1:122" ht="16.5" customHeight="1">
      <c r="A279" s="468"/>
      <c r="B279" s="468"/>
      <c r="C279" s="901" t="s">
        <v>277</v>
      </c>
      <c r="D279" s="901"/>
      <c r="E279" s="901"/>
      <c r="F279" s="901"/>
      <c r="G279" s="901"/>
      <c r="H279" s="901"/>
      <c r="I279" s="901"/>
      <c r="J279" s="901"/>
      <c r="K279" s="901"/>
      <c r="L279" s="901"/>
      <c r="M279" s="901"/>
      <c r="N279" s="901"/>
      <c r="O279" s="901"/>
      <c r="P279" s="901"/>
      <c r="Q279" s="901"/>
      <c r="R279" s="901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</row>
    <row r="280" spans="1:122" ht="12.75" customHeight="1">
      <c r="A280" s="468"/>
      <c r="B280" s="468"/>
      <c r="C280" s="285"/>
      <c r="D280" s="285"/>
      <c r="E280" s="285"/>
      <c r="F280" s="285"/>
      <c r="G280" s="285"/>
      <c r="H280" s="285"/>
      <c r="I280" s="468"/>
      <c r="J280" s="285"/>
      <c r="K280" s="285"/>
      <c r="L280" s="285"/>
      <c r="M280" s="285"/>
      <c r="N280" s="285"/>
      <c r="O280" s="285"/>
      <c r="P280" s="285"/>
      <c r="Q280" s="469"/>
      <c r="R280" s="285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</row>
    <row r="281" spans="1:122" ht="14.25" customHeight="1">
      <c r="A281" s="470"/>
      <c r="B281" s="470"/>
      <c r="C281" s="907" t="s">
        <v>278</v>
      </c>
      <c r="D281" s="907"/>
      <c r="E281" s="907"/>
      <c r="F281" s="907"/>
      <c r="G281" s="907"/>
      <c r="H281" s="907"/>
      <c r="I281" s="907"/>
      <c r="J281" s="907"/>
      <c r="K281" s="907"/>
      <c r="L281" s="907"/>
      <c r="M281" s="907"/>
      <c r="N281" s="907"/>
      <c r="O281" s="907"/>
      <c r="P281" s="907"/>
      <c r="Q281" s="907"/>
      <c r="R281" s="907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</row>
    <row r="282" spans="1:122" ht="12.75" customHeight="1">
      <c r="A282" s="470"/>
      <c r="B282" s="470"/>
      <c r="C282" s="470"/>
      <c r="D282" s="470"/>
      <c r="E282" s="470"/>
      <c r="F282" s="470"/>
      <c r="G282" s="470"/>
      <c r="H282" s="470"/>
      <c r="I282" s="471"/>
      <c r="J282" s="470"/>
      <c r="K282" s="470"/>
      <c r="L282" s="472"/>
      <c r="M282" s="470"/>
      <c r="N282" s="473"/>
      <c r="O282" s="470"/>
      <c r="P282" s="474"/>
      <c r="Q282" s="472"/>
      <c r="R282" s="470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</row>
    <row r="283" spans="1:22" s="475" customFormat="1" ht="12.75" customHeight="1">
      <c r="A283" s="908" t="s">
        <v>468</v>
      </c>
      <c r="B283" s="908" t="s">
        <v>279</v>
      </c>
      <c r="C283" s="908" t="s">
        <v>280</v>
      </c>
      <c r="D283" s="908" t="s">
        <v>281</v>
      </c>
      <c r="E283" s="908" t="s">
        <v>470</v>
      </c>
      <c r="F283" s="908"/>
      <c r="G283" s="908"/>
      <c r="H283" s="908"/>
      <c r="I283" s="908" t="s">
        <v>471</v>
      </c>
      <c r="J283" s="909" t="s">
        <v>472</v>
      </c>
      <c r="K283" s="909" t="s">
        <v>473</v>
      </c>
      <c r="L283" s="908" t="s">
        <v>463</v>
      </c>
      <c r="M283" s="908" t="s">
        <v>465</v>
      </c>
      <c r="N283" s="908" t="s">
        <v>474</v>
      </c>
      <c r="O283" s="908" t="s">
        <v>475</v>
      </c>
      <c r="P283" s="908" t="s">
        <v>464</v>
      </c>
      <c r="Q283" s="908" t="s">
        <v>476</v>
      </c>
      <c r="R283" s="908" t="s">
        <v>477</v>
      </c>
      <c r="U283"/>
      <c r="V283"/>
    </row>
    <row r="284" spans="1:22" s="475" customFormat="1" ht="41.25" customHeight="1">
      <c r="A284" s="908"/>
      <c r="B284" s="908"/>
      <c r="C284" s="908"/>
      <c r="D284" s="908"/>
      <c r="E284" s="374" t="s">
        <v>478</v>
      </c>
      <c r="F284" s="374" t="s">
        <v>479</v>
      </c>
      <c r="G284" s="374" t="s">
        <v>480</v>
      </c>
      <c r="H284" s="374" t="s">
        <v>481</v>
      </c>
      <c r="I284" s="908"/>
      <c r="J284" s="909"/>
      <c r="K284" s="909"/>
      <c r="L284" s="908"/>
      <c r="M284" s="908"/>
      <c r="N284" s="908"/>
      <c r="O284" s="908"/>
      <c r="P284" s="908"/>
      <c r="Q284" s="908"/>
      <c r="R284" s="908"/>
      <c r="U284"/>
      <c r="V284"/>
    </row>
    <row r="285" spans="1:22" s="476" customFormat="1" ht="42" customHeight="1">
      <c r="A285" s="910" t="s">
        <v>285</v>
      </c>
      <c r="B285" s="910" t="s">
        <v>286</v>
      </c>
      <c r="C285" s="479" t="s">
        <v>287</v>
      </c>
      <c r="D285" s="911" t="s">
        <v>288</v>
      </c>
      <c r="E285" s="32"/>
      <c r="F285" s="32"/>
      <c r="G285" s="32" t="s">
        <v>482</v>
      </c>
      <c r="H285" s="482"/>
      <c r="I285" s="912" t="s">
        <v>289</v>
      </c>
      <c r="J285" s="910">
        <v>5</v>
      </c>
      <c r="K285" s="910">
        <v>4</v>
      </c>
      <c r="L285" s="272">
        <v>149311.56</v>
      </c>
      <c r="M285" s="913">
        <v>44669</v>
      </c>
      <c r="N285" s="913">
        <v>44739</v>
      </c>
      <c r="O285" s="913">
        <v>45244</v>
      </c>
      <c r="P285" s="16">
        <v>0.9</v>
      </c>
      <c r="Q285" s="480">
        <v>84464.9</v>
      </c>
      <c r="R285" s="910">
        <v>3</v>
      </c>
      <c r="U285"/>
      <c r="V285"/>
    </row>
    <row r="286" spans="1:22" s="476" customFormat="1" ht="22.5" customHeight="1">
      <c r="A286" s="910"/>
      <c r="B286" s="910"/>
      <c r="C286" s="483" t="s">
        <v>284</v>
      </c>
      <c r="D286" s="911"/>
      <c r="E286" s="61"/>
      <c r="F286" s="61"/>
      <c r="G286" s="61"/>
      <c r="H286" s="478"/>
      <c r="I286" s="912"/>
      <c r="J286" s="910"/>
      <c r="K286" s="910"/>
      <c r="L286" s="104">
        <v>10777.47</v>
      </c>
      <c r="M286" s="913"/>
      <c r="N286" s="913"/>
      <c r="O286" s="913"/>
      <c r="P286" s="76"/>
      <c r="Q286" s="104">
        <v>10777.47</v>
      </c>
      <c r="R286" s="910"/>
      <c r="U286"/>
      <c r="V286"/>
    </row>
    <row r="287" spans="1:22" s="476" customFormat="1" ht="42" customHeight="1">
      <c r="A287" s="43">
        <v>9093759752</v>
      </c>
      <c r="B287" s="43" t="s">
        <v>290</v>
      </c>
      <c r="C287" s="387" t="s">
        <v>291</v>
      </c>
      <c r="D287" s="157" t="s">
        <v>292</v>
      </c>
      <c r="E287" s="43"/>
      <c r="F287" s="43"/>
      <c r="G287" s="43" t="s">
        <v>482</v>
      </c>
      <c r="H287" s="43"/>
      <c r="I287" s="407" t="s">
        <v>293</v>
      </c>
      <c r="J287" s="43">
        <v>7</v>
      </c>
      <c r="K287" s="43">
        <v>7</v>
      </c>
      <c r="L287" s="42">
        <v>298935.65</v>
      </c>
      <c r="M287" s="481">
        <v>44634</v>
      </c>
      <c r="N287" s="481">
        <v>44767</v>
      </c>
      <c r="O287" s="481">
        <v>45240</v>
      </c>
      <c r="P287" s="487">
        <v>1</v>
      </c>
      <c r="Q287" s="42">
        <v>99378.72</v>
      </c>
      <c r="R287" s="488"/>
      <c r="U287"/>
      <c r="V287"/>
    </row>
    <row r="288" spans="1:22" s="476" customFormat="1" ht="42" customHeight="1">
      <c r="A288" s="43" t="s">
        <v>294</v>
      </c>
      <c r="B288" s="43" t="s">
        <v>295</v>
      </c>
      <c r="C288" s="479" t="s">
        <v>296</v>
      </c>
      <c r="D288" s="43" t="s">
        <v>297</v>
      </c>
      <c r="E288" s="32"/>
      <c r="F288" s="32" t="s">
        <v>482</v>
      </c>
      <c r="G288" s="32"/>
      <c r="H288" s="478"/>
      <c r="I288" s="407" t="s">
        <v>298</v>
      </c>
      <c r="J288" s="43">
        <v>10</v>
      </c>
      <c r="K288" s="43">
        <v>7</v>
      </c>
      <c r="L288" s="42">
        <v>680675</v>
      </c>
      <c r="M288" s="481">
        <v>44771</v>
      </c>
      <c r="N288" s="481">
        <v>44816</v>
      </c>
      <c r="O288" s="481">
        <v>45184</v>
      </c>
      <c r="P288" s="487">
        <v>0.95</v>
      </c>
      <c r="Q288" s="42">
        <f>205902.06+169636.07+101923.18</f>
        <v>477461.31</v>
      </c>
      <c r="R288" s="43"/>
      <c r="U288"/>
      <c r="V288"/>
    </row>
    <row r="289" spans="1:22" s="476" customFormat="1" ht="30" customHeight="1">
      <c r="A289" s="910" t="s">
        <v>299</v>
      </c>
      <c r="B289" s="910" t="s">
        <v>300</v>
      </c>
      <c r="C289" s="479" t="s">
        <v>301</v>
      </c>
      <c r="D289" s="910" t="s">
        <v>297</v>
      </c>
      <c r="E289" s="32"/>
      <c r="F289" s="32" t="s">
        <v>482</v>
      </c>
      <c r="G289" s="32"/>
      <c r="H289" s="101"/>
      <c r="I289" s="912" t="s">
        <v>302</v>
      </c>
      <c r="J289" s="910">
        <v>205</v>
      </c>
      <c r="K289" s="910">
        <v>4</v>
      </c>
      <c r="L289" s="480">
        <v>1118374.8</v>
      </c>
      <c r="M289" s="913">
        <v>44771</v>
      </c>
      <c r="N289" s="913">
        <v>44831</v>
      </c>
      <c r="O289" s="913">
        <v>45208</v>
      </c>
      <c r="P289" s="16">
        <v>1</v>
      </c>
      <c r="Q289" s="100">
        <f>335512.44+298920.93+168677.01</f>
        <v>803110.38</v>
      </c>
      <c r="R289" s="910"/>
      <c r="U289"/>
      <c r="V289"/>
    </row>
    <row r="290" spans="1:22" s="476" customFormat="1" ht="30" customHeight="1">
      <c r="A290" s="910"/>
      <c r="B290" s="910"/>
      <c r="C290" s="489" t="s">
        <v>303</v>
      </c>
      <c r="D290" s="910"/>
      <c r="E290" s="270"/>
      <c r="F290" s="270"/>
      <c r="G290" s="270"/>
      <c r="H290" s="101" t="s">
        <v>482</v>
      </c>
      <c r="I290" s="912"/>
      <c r="J290" s="910"/>
      <c r="K290" s="910"/>
      <c r="L290" s="272">
        <v>-127310.03</v>
      </c>
      <c r="M290" s="913"/>
      <c r="N290" s="913"/>
      <c r="O290" s="913"/>
      <c r="P290" s="77"/>
      <c r="Q290" s="100"/>
      <c r="R290" s="910"/>
      <c r="U290"/>
      <c r="V290"/>
    </row>
    <row r="291" spans="1:22" s="476" customFormat="1" ht="30" customHeight="1">
      <c r="A291" s="910"/>
      <c r="B291" s="910"/>
      <c r="C291" s="489" t="s">
        <v>284</v>
      </c>
      <c r="D291" s="910"/>
      <c r="E291" s="270"/>
      <c r="F291" s="270"/>
      <c r="G291" s="270"/>
      <c r="H291" s="101"/>
      <c r="I291" s="912"/>
      <c r="J291" s="910"/>
      <c r="K291" s="910"/>
      <c r="L291" s="272">
        <v>94106.9</v>
      </c>
      <c r="M291" s="913"/>
      <c r="N291" s="913"/>
      <c r="O291" s="913"/>
      <c r="P291" s="77"/>
      <c r="Q291" s="100">
        <v>94106.9</v>
      </c>
      <c r="R291" s="910"/>
      <c r="U291"/>
      <c r="V291"/>
    </row>
    <row r="292" spans="1:22" s="476" customFormat="1" ht="21.75" customHeight="1">
      <c r="A292" s="910"/>
      <c r="B292" s="910"/>
      <c r="C292" s="483" t="s">
        <v>284</v>
      </c>
      <c r="D292" s="910"/>
      <c r="E292" s="61"/>
      <c r="F292" s="61"/>
      <c r="G292" s="61"/>
      <c r="H292" s="478"/>
      <c r="I292" s="912"/>
      <c r="J292" s="910"/>
      <c r="K292" s="910"/>
      <c r="L292" s="279">
        <v>88634.48</v>
      </c>
      <c r="M292" s="913"/>
      <c r="N292" s="913"/>
      <c r="O292" s="913"/>
      <c r="P292" s="76"/>
      <c r="Q292" s="104"/>
      <c r="R292" s="910"/>
      <c r="U292"/>
      <c r="V292"/>
    </row>
    <row r="293" spans="1:22" s="476" customFormat="1" ht="30" customHeight="1">
      <c r="A293" s="910" t="s">
        <v>304</v>
      </c>
      <c r="B293" s="910" t="s">
        <v>300</v>
      </c>
      <c r="C293" s="479" t="s">
        <v>305</v>
      </c>
      <c r="D293" s="910" t="s">
        <v>297</v>
      </c>
      <c r="E293" s="32"/>
      <c r="F293" s="32" t="s">
        <v>482</v>
      </c>
      <c r="G293" s="32"/>
      <c r="H293" s="101"/>
      <c r="I293" s="912" t="s">
        <v>306</v>
      </c>
      <c r="J293" s="910">
        <v>205</v>
      </c>
      <c r="K293" s="910">
        <v>4</v>
      </c>
      <c r="L293" s="480">
        <v>971202.4</v>
      </c>
      <c r="M293" s="913">
        <v>44771</v>
      </c>
      <c r="N293" s="913">
        <v>44855</v>
      </c>
      <c r="O293" s="913">
        <v>45208</v>
      </c>
      <c r="P293" s="16">
        <v>1</v>
      </c>
      <c r="Q293" s="100">
        <f>248383.8+217889.2+355025.48</f>
        <v>821298.48</v>
      </c>
      <c r="R293" s="910"/>
      <c r="U293"/>
      <c r="V293"/>
    </row>
    <row r="294" spans="1:22" s="476" customFormat="1" ht="30" customHeight="1">
      <c r="A294" s="910"/>
      <c r="B294" s="910"/>
      <c r="C294" s="489" t="s">
        <v>303</v>
      </c>
      <c r="D294" s="910"/>
      <c r="E294" s="270"/>
      <c r="F294" s="270"/>
      <c r="G294" s="270"/>
      <c r="H294" s="101" t="s">
        <v>482</v>
      </c>
      <c r="I294" s="912"/>
      <c r="J294" s="910"/>
      <c r="K294" s="910"/>
      <c r="L294" s="272">
        <v>-145680.36</v>
      </c>
      <c r="M294" s="913"/>
      <c r="N294" s="913"/>
      <c r="O294" s="913"/>
      <c r="P294" s="77"/>
      <c r="Q294" s="100"/>
      <c r="R294" s="910"/>
      <c r="U294"/>
      <c r="V294"/>
    </row>
    <row r="295" spans="1:22" s="476" customFormat="1" ht="30" customHeight="1">
      <c r="A295" s="910"/>
      <c r="B295" s="910"/>
      <c r="C295" s="489" t="s">
        <v>284</v>
      </c>
      <c r="D295" s="910"/>
      <c r="E295" s="270"/>
      <c r="F295" s="270"/>
      <c r="G295" s="270"/>
      <c r="H295" s="101"/>
      <c r="I295" s="912"/>
      <c r="J295" s="910"/>
      <c r="K295" s="910"/>
      <c r="L295" s="272">
        <v>65759.17</v>
      </c>
      <c r="M295" s="913"/>
      <c r="N295" s="913"/>
      <c r="O295" s="913"/>
      <c r="P295" s="77"/>
      <c r="Q295" s="100">
        <v>65759.17</v>
      </c>
      <c r="R295" s="910"/>
      <c r="U295"/>
      <c r="V295"/>
    </row>
    <row r="296" spans="1:22" s="476" customFormat="1" ht="21.75" customHeight="1">
      <c r="A296" s="910"/>
      <c r="B296" s="910"/>
      <c r="C296" s="483" t="s">
        <v>284</v>
      </c>
      <c r="D296" s="910"/>
      <c r="E296" s="61"/>
      <c r="F296" s="61"/>
      <c r="G296" s="61"/>
      <c r="H296" s="478"/>
      <c r="I296" s="912"/>
      <c r="J296" s="910"/>
      <c r="K296" s="910"/>
      <c r="L296" s="279">
        <v>60191.16</v>
      </c>
      <c r="M296" s="913"/>
      <c r="N296" s="913"/>
      <c r="O296" s="913"/>
      <c r="P296" s="76"/>
      <c r="Q296" s="104"/>
      <c r="R296" s="910"/>
      <c r="U296"/>
      <c r="V296"/>
    </row>
    <row r="297" spans="1:22" s="476" customFormat="1" ht="42" customHeight="1">
      <c r="A297" s="910">
        <v>8952097026</v>
      </c>
      <c r="B297" s="910" t="s">
        <v>307</v>
      </c>
      <c r="C297" s="479" t="s">
        <v>308</v>
      </c>
      <c r="D297" s="911" t="s">
        <v>309</v>
      </c>
      <c r="E297" s="32"/>
      <c r="F297" s="32" t="s">
        <v>482</v>
      </c>
      <c r="G297" s="32"/>
      <c r="H297" s="101"/>
      <c r="I297" s="912" t="s">
        <v>310</v>
      </c>
      <c r="J297" s="910">
        <v>271</v>
      </c>
      <c r="K297" s="910">
        <v>17</v>
      </c>
      <c r="L297" s="480">
        <v>313340.05</v>
      </c>
      <c r="M297" s="913">
        <v>44705</v>
      </c>
      <c r="N297" s="913">
        <v>44823</v>
      </c>
      <c r="O297" s="913">
        <v>45286</v>
      </c>
      <c r="P297" s="16">
        <v>0.83</v>
      </c>
      <c r="Q297" s="100">
        <f>29103.49+147605.44</f>
        <v>176708.93</v>
      </c>
      <c r="R297" s="910">
        <v>6</v>
      </c>
      <c r="U297"/>
      <c r="V297"/>
    </row>
    <row r="298" spans="1:22" s="476" customFormat="1" ht="19.5" customHeight="1">
      <c r="A298" s="910"/>
      <c r="B298" s="910"/>
      <c r="C298" s="483" t="s">
        <v>284</v>
      </c>
      <c r="D298" s="911"/>
      <c r="E298" s="61"/>
      <c r="F298" s="61"/>
      <c r="G298" s="61"/>
      <c r="H298" s="478"/>
      <c r="I298" s="912"/>
      <c r="J298" s="910"/>
      <c r="K298" s="910"/>
      <c r="L298" s="279">
        <v>20794.31</v>
      </c>
      <c r="M298" s="913"/>
      <c r="N298" s="913"/>
      <c r="O298" s="913"/>
      <c r="P298" s="76"/>
      <c r="Q298" s="104"/>
      <c r="R298" s="910"/>
      <c r="U298"/>
      <c r="V298"/>
    </row>
    <row r="299" spans="1:22" s="476" customFormat="1" ht="42" customHeight="1">
      <c r="A299" s="910" t="s">
        <v>311</v>
      </c>
      <c r="B299" s="910" t="s">
        <v>307</v>
      </c>
      <c r="C299" s="477" t="s">
        <v>312</v>
      </c>
      <c r="D299" s="911" t="s">
        <v>309</v>
      </c>
      <c r="E299" s="32"/>
      <c r="F299" s="32" t="s">
        <v>482</v>
      </c>
      <c r="G299" s="32"/>
      <c r="H299" s="101"/>
      <c r="I299" s="912" t="s">
        <v>313</v>
      </c>
      <c r="J299" s="910">
        <v>271</v>
      </c>
      <c r="K299" s="910">
        <v>17</v>
      </c>
      <c r="L299" s="480">
        <v>1096166.01</v>
      </c>
      <c r="M299" s="913">
        <v>44705</v>
      </c>
      <c r="N299" s="913">
        <v>45253</v>
      </c>
      <c r="O299" s="913">
        <v>45210</v>
      </c>
      <c r="P299" s="16">
        <v>1</v>
      </c>
      <c r="Q299" s="100">
        <f>261379.67+357078.18</f>
        <v>618457.85</v>
      </c>
      <c r="R299" s="910"/>
      <c r="U299"/>
      <c r="V299"/>
    </row>
    <row r="300" spans="1:22" s="476" customFormat="1" ht="22.5" customHeight="1">
      <c r="A300" s="910"/>
      <c r="B300" s="910"/>
      <c r="C300" s="490" t="s">
        <v>284</v>
      </c>
      <c r="D300" s="911"/>
      <c r="E300" s="61"/>
      <c r="F300" s="61"/>
      <c r="G300" s="61"/>
      <c r="H300" s="478"/>
      <c r="I300" s="912"/>
      <c r="J300" s="910"/>
      <c r="K300" s="910"/>
      <c r="L300" s="279">
        <v>223906.99</v>
      </c>
      <c r="M300" s="913"/>
      <c r="N300" s="913"/>
      <c r="O300" s="913"/>
      <c r="P300" s="76"/>
      <c r="Q300" s="104">
        <v>223906.9</v>
      </c>
      <c r="R300" s="910"/>
      <c r="U300"/>
      <c r="V300"/>
    </row>
    <row r="301" spans="1:22" s="476" customFormat="1" ht="42" customHeight="1">
      <c r="A301" s="914" t="s">
        <v>314</v>
      </c>
      <c r="B301" s="914" t="s">
        <v>307</v>
      </c>
      <c r="C301" s="479" t="s">
        <v>315</v>
      </c>
      <c r="D301" s="915" t="s">
        <v>309</v>
      </c>
      <c r="E301" s="479"/>
      <c r="F301" s="492" t="s">
        <v>482</v>
      </c>
      <c r="G301" s="479"/>
      <c r="H301" s="479"/>
      <c r="I301" s="916" t="s">
        <v>316</v>
      </c>
      <c r="J301" s="910">
        <v>271</v>
      </c>
      <c r="K301" s="910">
        <v>17</v>
      </c>
      <c r="L301" s="480">
        <v>723000.15</v>
      </c>
      <c r="M301" s="913">
        <v>44705</v>
      </c>
      <c r="N301" s="913">
        <v>44886</v>
      </c>
      <c r="O301" s="913">
        <v>45245</v>
      </c>
      <c r="P301" s="493">
        <v>0.87</v>
      </c>
      <c r="Q301" s="480">
        <f>306615.73+89715.69+90896.95+164730.21</f>
        <v>651958.58</v>
      </c>
      <c r="R301" s="917">
        <v>6</v>
      </c>
      <c r="U301"/>
      <c r="V301"/>
    </row>
    <row r="302" spans="1:22" s="476" customFormat="1" ht="22.5" customHeight="1">
      <c r="A302" s="914"/>
      <c r="B302" s="914"/>
      <c r="C302" s="494" t="s">
        <v>284</v>
      </c>
      <c r="D302" s="915"/>
      <c r="E302" s="494"/>
      <c r="F302" s="494"/>
      <c r="G302" s="494"/>
      <c r="H302" s="494"/>
      <c r="I302" s="916"/>
      <c r="J302" s="910"/>
      <c r="K302" s="910"/>
      <c r="L302" s="495">
        <v>38569.36</v>
      </c>
      <c r="M302" s="913"/>
      <c r="N302" s="913"/>
      <c r="O302" s="913"/>
      <c r="P302" s="494"/>
      <c r="Q302" s="495">
        <v>38569.36</v>
      </c>
      <c r="R302" s="917"/>
      <c r="U302"/>
      <c r="V302"/>
    </row>
    <row r="303" spans="1:22" s="476" customFormat="1" ht="22.5" customHeight="1">
      <c r="A303" s="914"/>
      <c r="B303" s="914"/>
      <c r="C303" s="494" t="s">
        <v>284</v>
      </c>
      <c r="D303" s="915"/>
      <c r="E303" s="496"/>
      <c r="F303" s="496"/>
      <c r="G303" s="496"/>
      <c r="H303" s="496"/>
      <c r="I303" s="916"/>
      <c r="J303" s="910"/>
      <c r="K303" s="910"/>
      <c r="L303" s="497">
        <v>25111.26</v>
      </c>
      <c r="M303" s="913"/>
      <c r="N303" s="913"/>
      <c r="O303" s="913"/>
      <c r="P303" s="496"/>
      <c r="Q303" s="497">
        <v>25111.26</v>
      </c>
      <c r="R303" s="917"/>
      <c r="U303"/>
      <c r="V303"/>
    </row>
    <row r="304" spans="1:22" s="476" customFormat="1" ht="22.5" customHeight="1">
      <c r="A304" s="914"/>
      <c r="B304" s="914"/>
      <c r="C304" s="483" t="s">
        <v>284</v>
      </c>
      <c r="D304" s="915"/>
      <c r="E304" s="483"/>
      <c r="F304" s="483"/>
      <c r="G304" s="483"/>
      <c r="H304" s="483"/>
      <c r="I304" s="916"/>
      <c r="J304" s="910"/>
      <c r="K304" s="910"/>
      <c r="L304" s="498">
        <v>79456.94</v>
      </c>
      <c r="M304" s="913"/>
      <c r="N304" s="913"/>
      <c r="O304" s="913"/>
      <c r="P304" s="483"/>
      <c r="Q304" s="498"/>
      <c r="R304" s="917"/>
      <c r="U304"/>
      <c r="V304"/>
    </row>
    <row r="305" spans="1:22" s="476" customFormat="1" ht="42" customHeight="1">
      <c r="A305" s="910" t="s">
        <v>317</v>
      </c>
      <c r="B305" s="910" t="s">
        <v>307</v>
      </c>
      <c r="C305" s="477" t="s">
        <v>318</v>
      </c>
      <c r="D305" s="911" t="s">
        <v>309</v>
      </c>
      <c r="E305" s="32"/>
      <c r="F305" s="32" t="s">
        <v>482</v>
      </c>
      <c r="G305" s="32"/>
      <c r="H305" s="101"/>
      <c r="I305" s="912" t="s">
        <v>319</v>
      </c>
      <c r="J305" s="910">
        <v>271</v>
      </c>
      <c r="K305" s="910">
        <v>17</v>
      </c>
      <c r="L305" s="480">
        <v>972206.5</v>
      </c>
      <c r="M305" s="913">
        <v>44705</v>
      </c>
      <c r="N305" s="913">
        <v>44889</v>
      </c>
      <c r="O305" s="913">
        <v>45291</v>
      </c>
      <c r="P305" s="16">
        <v>0.56</v>
      </c>
      <c r="Q305" s="100">
        <f>223350.85</f>
        <v>223350.85</v>
      </c>
      <c r="R305" s="910">
        <v>6</v>
      </c>
      <c r="U305"/>
      <c r="V305"/>
    </row>
    <row r="306" spans="1:22" s="476" customFormat="1" ht="22.5" customHeight="1">
      <c r="A306" s="910"/>
      <c r="B306" s="910"/>
      <c r="C306" s="490" t="s">
        <v>284</v>
      </c>
      <c r="D306" s="911"/>
      <c r="E306" s="61"/>
      <c r="F306" s="61"/>
      <c r="G306" s="61"/>
      <c r="H306" s="478"/>
      <c r="I306" s="912"/>
      <c r="J306" s="910"/>
      <c r="K306" s="910"/>
      <c r="L306" s="279">
        <v>23431.34</v>
      </c>
      <c r="M306" s="913"/>
      <c r="N306" s="913"/>
      <c r="O306" s="913"/>
      <c r="P306" s="76"/>
      <c r="Q306" s="104"/>
      <c r="R306" s="910"/>
      <c r="U306"/>
      <c r="V306"/>
    </row>
    <row r="307" spans="1:22" s="476" customFormat="1" ht="42" customHeight="1">
      <c r="A307" s="491" t="s">
        <v>320</v>
      </c>
      <c r="B307" s="491" t="s">
        <v>321</v>
      </c>
      <c r="C307" s="499" t="s">
        <v>322</v>
      </c>
      <c r="D307" s="408" t="s">
        <v>323</v>
      </c>
      <c r="E307" s="43"/>
      <c r="F307" s="43"/>
      <c r="G307" s="43" t="s">
        <v>482</v>
      </c>
      <c r="H307" s="43"/>
      <c r="I307" s="387" t="s">
        <v>324</v>
      </c>
      <c r="J307" s="43">
        <v>5</v>
      </c>
      <c r="K307" s="43">
        <v>5</v>
      </c>
      <c r="L307" s="42">
        <v>114641.49</v>
      </c>
      <c r="M307" s="481">
        <v>45056</v>
      </c>
      <c r="N307" s="481">
        <v>45138</v>
      </c>
      <c r="O307" s="481">
        <v>45437</v>
      </c>
      <c r="P307" s="487">
        <v>0.51</v>
      </c>
      <c r="Q307" s="42">
        <v>0</v>
      </c>
      <c r="R307" s="43"/>
      <c r="U307"/>
      <c r="V307"/>
    </row>
    <row r="308" spans="1:22" s="476" customFormat="1" ht="42" customHeight="1">
      <c r="A308" s="491" t="s">
        <v>325</v>
      </c>
      <c r="B308" s="491" t="s">
        <v>326</v>
      </c>
      <c r="C308" s="499" t="s">
        <v>327</v>
      </c>
      <c r="D308" s="408" t="s">
        <v>328</v>
      </c>
      <c r="E308" s="43"/>
      <c r="F308" s="43" t="s">
        <v>482</v>
      </c>
      <c r="G308" s="43"/>
      <c r="H308" s="43"/>
      <c r="I308" s="387" t="s">
        <v>329</v>
      </c>
      <c r="J308" s="43">
        <v>10</v>
      </c>
      <c r="K308" s="43">
        <v>7</v>
      </c>
      <c r="L308" s="42">
        <v>150353.33</v>
      </c>
      <c r="M308" s="481">
        <v>44175</v>
      </c>
      <c r="N308" s="481">
        <v>45117</v>
      </c>
      <c r="O308" s="481">
        <v>45206</v>
      </c>
      <c r="P308" s="487">
        <v>0.59</v>
      </c>
      <c r="Q308" s="42">
        <v>33077.74</v>
      </c>
      <c r="R308" s="43">
        <v>3</v>
      </c>
      <c r="U308"/>
      <c r="V308"/>
    </row>
    <row r="309" spans="1:22" s="476" customFormat="1" ht="42" customHeight="1">
      <c r="A309" s="491" t="s">
        <v>330</v>
      </c>
      <c r="B309" s="491" t="s">
        <v>331</v>
      </c>
      <c r="C309" s="499" t="s">
        <v>332</v>
      </c>
      <c r="D309" s="408" t="s">
        <v>584</v>
      </c>
      <c r="E309" s="43"/>
      <c r="F309" s="43" t="s">
        <v>482</v>
      </c>
      <c r="G309" s="43"/>
      <c r="H309" s="43"/>
      <c r="I309" s="387" t="s">
        <v>333</v>
      </c>
      <c r="J309" s="43">
        <v>48</v>
      </c>
      <c r="K309" s="43">
        <v>16</v>
      </c>
      <c r="L309" s="42">
        <v>259149.2</v>
      </c>
      <c r="M309" s="481">
        <v>45124</v>
      </c>
      <c r="N309" s="481">
        <v>45195</v>
      </c>
      <c r="O309" s="481">
        <v>45291</v>
      </c>
      <c r="P309" s="487">
        <v>0.03</v>
      </c>
      <c r="Q309" s="42">
        <v>0</v>
      </c>
      <c r="R309" s="491" t="s">
        <v>331</v>
      </c>
      <c r="U309"/>
      <c r="V309"/>
    </row>
    <row r="310" spans="1:22" s="476" customFormat="1" ht="42" customHeight="1">
      <c r="A310" s="491" t="s">
        <v>334</v>
      </c>
      <c r="B310" s="491" t="s">
        <v>331</v>
      </c>
      <c r="C310" s="499" t="s">
        <v>335</v>
      </c>
      <c r="D310" s="408" t="s">
        <v>584</v>
      </c>
      <c r="E310" s="43"/>
      <c r="F310" s="43" t="s">
        <v>482</v>
      </c>
      <c r="G310" s="43"/>
      <c r="H310" s="43"/>
      <c r="I310" s="387" t="s">
        <v>336</v>
      </c>
      <c r="J310" s="43">
        <v>48</v>
      </c>
      <c r="K310" s="43">
        <v>16</v>
      </c>
      <c r="L310" s="42">
        <v>174689.14</v>
      </c>
      <c r="M310" s="481">
        <v>45124</v>
      </c>
      <c r="N310" s="481">
        <v>45155</v>
      </c>
      <c r="O310" s="481">
        <v>45291</v>
      </c>
      <c r="P310" s="487">
        <v>0.14</v>
      </c>
      <c r="Q310" s="42">
        <v>34937.83</v>
      </c>
      <c r="R310" s="491" t="s">
        <v>331</v>
      </c>
      <c r="U310"/>
      <c r="V310"/>
    </row>
    <row r="311" spans="1:22" s="476" customFormat="1" ht="42" customHeight="1">
      <c r="A311" s="491" t="s">
        <v>337</v>
      </c>
      <c r="B311" s="491" t="s">
        <v>331</v>
      </c>
      <c r="C311" s="499" t="s">
        <v>338</v>
      </c>
      <c r="D311" s="408" t="s">
        <v>584</v>
      </c>
      <c r="E311" s="43"/>
      <c r="F311" s="43" t="s">
        <v>482</v>
      </c>
      <c r="G311" s="43"/>
      <c r="H311" s="43"/>
      <c r="I311" s="387" t="s">
        <v>282</v>
      </c>
      <c r="J311" s="43">
        <v>48</v>
      </c>
      <c r="K311" s="43">
        <v>16</v>
      </c>
      <c r="L311" s="42">
        <v>214585.8</v>
      </c>
      <c r="M311" s="481">
        <v>45124</v>
      </c>
      <c r="N311" s="481">
        <v>45194</v>
      </c>
      <c r="O311" s="481">
        <v>45291</v>
      </c>
      <c r="P311" s="487">
        <v>0.06</v>
      </c>
      <c r="Q311" s="42">
        <v>0</v>
      </c>
      <c r="R311" s="491" t="s">
        <v>331</v>
      </c>
      <c r="U311"/>
      <c r="V311"/>
    </row>
    <row r="312" spans="1:22" s="476" customFormat="1" ht="42" customHeight="1">
      <c r="A312" s="491" t="s">
        <v>339</v>
      </c>
      <c r="B312" s="491" t="s">
        <v>331</v>
      </c>
      <c r="C312" s="499" t="s">
        <v>340</v>
      </c>
      <c r="D312" s="408" t="s">
        <v>584</v>
      </c>
      <c r="E312" s="43"/>
      <c r="F312" s="43" t="s">
        <v>482</v>
      </c>
      <c r="G312" s="43"/>
      <c r="H312" s="43"/>
      <c r="I312" s="387" t="s">
        <v>615</v>
      </c>
      <c r="J312" s="43">
        <v>48</v>
      </c>
      <c r="K312" s="43">
        <v>16</v>
      </c>
      <c r="L312" s="42">
        <v>200633</v>
      </c>
      <c r="M312" s="481">
        <v>45124</v>
      </c>
      <c r="N312" s="481">
        <v>45170</v>
      </c>
      <c r="O312" s="481">
        <v>45291</v>
      </c>
      <c r="P312" s="487">
        <v>0.06</v>
      </c>
      <c r="Q312" s="42">
        <v>0</v>
      </c>
      <c r="R312" s="491" t="s">
        <v>331</v>
      </c>
      <c r="U312"/>
      <c r="V312"/>
    </row>
    <row r="313" spans="1:22" s="476" customFormat="1" ht="42" customHeight="1">
      <c r="A313" s="491" t="s">
        <v>341</v>
      </c>
      <c r="B313" s="491" t="s">
        <v>331</v>
      </c>
      <c r="C313" s="499" t="s">
        <v>342</v>
      </c>
      <c r="D313" s="408" t="s">
        <v>584</v>
      </c>
      <c r="E313" s="43"/>
      <c r="F313" s="43" t="s">
        <v>482</v>
      </c>
      <c r="G313" s="43"/>
      <c r="H313" s="43"/>
      <c r="I313" s="387" t="s">
        <v>343</v>
      </c>
      <c r="J313" s="43">
        <v>48</v>
      </c>
      <c r="K313" s="43">
        <v>16</v>
      </c>
      <c r="L313" s="42">
        <v>192971.8</v>
      </c>
      <c r="M313" s="481">
        <v>45124</v>
      </c>
      <c r="N313" s="481">
        <v>45176</v>
      </c>
      <c r="O313" s="481">
        <v>45291</v>
      </c>
      <c r="P313" s="487">
        <v>0.15</v>
      </c>
      <c r="Q313" s="42">
        <v>0</v>
      </c>
      <c r="R313" s="491" t="s">
        <v>331</v>
      </c>
      <c r="U313"/>
      <c r="V313"/>
    </row>
    <row r="314" spans="1:22" s="476" customFormat="1" ht="42" customHeight="1">
      <c r="A314" s="491" t="s">
        <v>344</v>
      </c>
      <c r="B314" s="491" t="s">
        <v>331</v>
      </c>
      <c r="C314" s="499" t="s">
        <v>345</v>
      </c>
      <c r="D314" s="408" t="s">
        <v>584</v>
      </c>
      <c r="E314" s="43"/>
      <c r="F314" s="43" t="s">
        <v>482</v>
      </c>
      <c r="G314" s="43"/>
      <c r="H314" s="43"/>
      <c r="I314" s="387" t="s">
        <v>343</v>
      </c>
      <c r="J314" s="43">
        <v>48</v>
      </c>
      <c r="K314" s="43">
        <v>4</v>
      </c>
      <c r="L314" s="42">
        <v>192971.8</v>
      </c>
      <c r="M314" s="481">
        <v>45134</v>
      </c>
      <c r="N314" s="481">
        <v>45176</v>
      </c>
      <c r="O314" s="481">
        <v>45291</v>
      </c>
      <c r="P314" s="487">
        <v>0.07</v>
      </c>
      <c r="Q314" s="42">
        <v>0</v>
      </c>
      <c r="R314" s="491" t="s">
        <v>331</v>
      </c>
      <c r="U314"/>
      <c r="V314"/>
    </row>
    <row r="315" spans="1:22" s="476" customFormat="1" ht="42" customHeight="1">
      <c r="A315" s="491" t="s">
        <v>346</v>
      </c>
      <c r="B315" s="491" t="s">
        <v>331</v>
      </c>
      <c r="C315" s="499" t="s">
        <v>347</v>
      </c>
      <c r="D315" s="408" t="s">
        <v>584</v>
      </c>
      <c r="E315" s="43"/>
      <c r="F315" s="43" t="s">
        <v>482</v>
      </c>
      <c r="G315" s="43"/>
      <c r="H315" s="43"/>
      <c r="I315" s="387" t="s">
        <v>336</v>
      </c>
      <c r="J315" s="43">
        <v>48</v>
      </c>
      <c r="K315" s="43">
        <v>4</v>
      </c>
      <c r="L315" s="42">
        <v>174689.14</v>
      </c>
      <c r="M315" s="481">
        <v>45134</v>
      </c>
      <c r="N315" s="481">
        <v>45180</v>
      </c>
      <c r="O315" s="481">
        <v>45291</v>
      </c>
      <c r="P315" s="487">
        <v>0.14</v>
      </c>
      <c r="Q315" s="42">
        <v>34937.83</v>
      </c>
      <c r="R315" s="491" t="s">
        <v>331</v>
      </c>
      <c r="S315" s="500"/>
      <c r="T315" s="500"/>
      <c r="U315"/>
      <c r="V315"/>
    </row>
    <row r="316" spans="1:22" s="476" customFormat="1" ht="42" customHeight="1">
      <c r="A316" s="491" t="s">
        <v>348</v>
      </c>
      <c r="B316" s="491" t="s">
        <v>331</v>
      </c>
      <c r="C316" s="499" t="s">
        <v>349</v>
      </c>
      <c r="D316" s="408" t="s">
        <v>584</v>
      </c>
      <c r="E316" s="43"/>
      <c r="F316" s="43" t="s">
        <v>482</v>
      </c>
      <c r="G316" s="43"/>
      <c r="H316" s="43"/>
      <c r="I316" s="387" t="s">
        <v>333</v>
      </c>
      <c r="J316" s="43">
        <v>48</v>
      </c>
      <c r="K316" s="43">
        <v>4</v>
      </c>
      <c r="L316" s="42">
        <v>190575</v>
      </c>
      <c r="M316" s="481">
        <v>45134</v>
      </c>
      <c r="N316" s="481">
        <v>45195</v>
      </c>
      <c r="O316" s="481">
        <v>45291</v>
      </c>
      <c r="P316" s="487">
        <v>0.12</v>
      </c>
      <c r="Q316" s="42">
        <v>0</v>
      </c>
      <c r="R316" s="491" t="s">
        <v>331</v>
      </c>
      <c r="U316"/>
      <c r="V316"/>
    </row>
    <row r="317" spans="1:22" s="500" customFormat="1" ht="42" customHeight="1">
      <c r="A317" s="491" t="s">
        <v>350</v>
      </c>
      <c r="B317" s="491" t="s">
        <v>331</v>
      </c>
      <c r="C317" s="499" t="s">
        <v>351</v>
      </c>
      <c r="D317" s="408" t="s">
        <v>584</v>
      </c>
      <c r="E317" s="43"/>
      <c r="F317" s="43" t="s">
        <v>482</v>
      </c>
      <c r="G317" s="43"/>
      <c r="H317" s="43"/>
      <c r="I317" s="387" t="s">
        <v>352</v>
      </c>
      <c r="J317" s="43">
        <v>48</v>
      </c>
      <c r="K317" s="43">
        <v>16</v>
      </c>
      <c r="L317" s="42">
        <v>185110</v>
      </c>
      <c r="M317" s="481">
        <v>45124</v>
      </c>
      <c r="N317" s="481">
        <v>45148</v>
      </c>
      <c r="O317" s="481">
        <v>45291</v>
      </c>
      <c r="P317" s="487">
        <v>0.26</v>
      </c>
      <c r="Q317" s="42">
        <v>0</v>
      </c>
      <c r="R317" s="491" t="s">
        <v>331</v>
      </c>
      <c r="S317" s="476"/>
      <c r="T317" s="476"/>
      <c r="U317"/>
      <c r="V317"/>
    </row>
    <row r="318" spans="1:22" s="476" customFormat="1" ht="42" customHeight="1">
      <c r="A318" s="491" t="s">
        <v>353</v>
      </c>
      <c r="B318" s="491" t="s">
        <v>331</v>
      </c>
      <c r="C318" s="499" t="s">
        <v>354</v>
      </c>
      <c r="D318" s="408" t="s">
        <v>584</v>
      </c>
      <c r="E318" s="43"/>
      <c r="F318" s="43" t="s">
        <v>482</v>
      </c>
      <c r="G318" s="43"/>
      <c r="H318" s="43"/>
      <c r="I318" s="387" t="s">
        <v>355</v>
      </c>
      <c r="J318" s="43">
        <v>48</v>
      </c>
      <c r="K318" s="43">
        <v>16</v>
      </c>
      <c r="L318" s="42">
        <v>118665</v>
      </c>
      <c r="M318" s="481">
        <v>45134</v>
      </c>
      <c r="N318" s="481">
        <v>45183</v>
      </c>
      <c r="O318" s="481">
        <v>45291</v>
      </c>
      <c r="P318" s="487">
        <v>0.23</v>
      </c>
      <c r="Q318" s="42">
        <v>0</v>
      </c>
      <c r="R318" s="491" t="s">
        <v>331</v>
      </c>
      <c r="U318"/>
      <c r="V318"/>
    </row>
    <row r="319" spans="1:22" s="476" customFormat="1" ht="42" customHeight="1">
      <c r="A319" s="491" t="s">
        <v>356</v>
      </c>
      <c r="B319" s="491" t="s">
        <v>357</v>
      </c>
      <c r="C319" s="499" t="s">
        <v>358</v>
      </c>
      <c r="D319" s="491" t="s">
        <v>359</v>
      </c>
      <c r="E319" s="43"/>
      <c r="F319" s="43" t="s">
        <v>482</v>
      </c>
      <c r="G319" s="43"/>
      <c r="H319" s="43"/>
      <c r="I319" s="387" t="s">
        <v>316</v>
      </c>
      <c r="J319" s="504" t="s">
        <v>360</v>
      </c>
      <c r="K319" s="504" t="s">
        <v>360</v>
      </c>
      <c r="L319" s="42">
        <v>866597.6</v>
      </c>
      <c r="M319" s="481">
        <v>45131</v>
      </c>
      <c r="N319" s="481">
        <v>45229</v>
      </c>
      <c r="O319" s="481">
        <v>45768</v>
      </c>
      <c r="P319" s="487">
        <v>0</v>
      </c>
      <c r="Q319" s="42">
        <v>0</v>
      </c>
      <c r="R319" s="43"/>
      <c r="S319" s="500"/>
      <c r="T319" s="500"/>
      <c r="U319"/>
      <c r="V319"/>
    </row>
    <row r="320" spans="1:22" s="476" customFormat="1" ht="30" customHeight="1" thickBot="1">
      <c r="A320" s="918" t="s">
        <v>361</v>
      </c>
      <c r="B320" s="918"/>
      <c r="C320" s="918"/>
      <c r="D320" s="918"/>
      <c r="E320" s="918"/>
      <c r="F320" s="918"/>
      <c r="G320" s="918"/>
      <c r="H320" s="918"/>
      <c r="I320" s="918"/>
      <c r="J320" s="918"/>
      <c r="K320" s="918"/>
      <c r="L320" s="505">
        <f>SUM(L285:L319)</f>
        <v>9816593.41</v>
      </c>
      <c r="M320" s="506"/>
      <c r="N320" s="507"/>
      <c r="O320" s="508"/>
      <c r="P320" s="509"/>
      <c r="Q320" s="507"/>
      <c r="R320" s="510"/>
      <c r="S320"/>
      <c r="T320"/>
      <c r="U320"/>
      <c r="V320"/>
    </row>
    <row r="321" spans="1:22" s="500" customFormat="1" ht="12.75" customHeight="1">
      <c r="A321" s="511"/>
      <c r="B321" s="511"/>
      <c r="C321" s="512"/>
      <c r="D321" s="512"/>
      <c r="E321" s="512"/>
      <c r="F321" s="512"/>
      <c r="G321" s="512"/>
      <c r="H321" s="512"/>
      <c r="I321" s="513"/>
      <c r="J321" s="512"/>
      <c r="K321" s="512"/>
      <c r="L321" s="514"/>
      <c r="M321" s="515"/>
      <c r="N321" s="507"/>
      <c r="O321" s="508"/>
      <c r="P321" s="509"/>
      <c r="Q321" s="507"/>
      <c r="R321" s="516"/>
      <c r="S321"/>
      <c r="T321"/>
      <c r="U321"/>
      <c r="V321"/>
    </row>
    <row r="322" spans="1:122" ht="15.75" customHeight="1">
      <c r="A322" s="517" t="s">
        <v>495</v>
      </c>
      <c r="B322" s="517"/>
      <c r="C322" s="518"/>
      <c r="D322" s="518"/>
      <c r="E322" s="517"/>
      <c r="F322" s="517"/>
      <c r="G322" s="517"/>
      <c r="H322" s="517"/>
      <c r="I322" s="519"/>
      <c r="J322" s="520"/>
      <c r="K322" s="520"/>
      <c r="L322" s="521"/>
      <c r="M322" s="506"/>
      <c r="N322" s="507"/>
      <c r="O322" s="508"/>
      <c r="P322" s="509"/>
      <c r="Q322" s="522"/>
      <c r="R322" s="516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:122" ht="12" customHeight="1">
      <c r="A323" s="523"/>
      <c r="B323" s="523"/>
      <c r="C323" s="524"/>
      <c r="D323" s="524"/>
      <c r="E323" s="523"/>
      <c r="F323" s="523"/>
      <c r="G323" s="523"/>
      <c r="H323" s="523"/>
      <c r="I323" s="519"/>
      <c r="J323" s="520"/>
      <c r="K323" s="520"/>
      <c r="L323" s="525"/>
      <c r="M323" s="506"/>
      <c r="N323" s="507"/>
      <c r="O323" s="508"/>
      <c r="P323" s="509"/>
      <c r="Q323" s="526"/>
      <c r="R323" s="527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:122" ht="12.75" customHeight="1">
      <c r="A324" s="22" t="s">
        <v>484</v>
      </c>
      <c r="B324" s="22"/>
      <c r="C324" s="23"/>
      <c r="D324" s="23"/>
      <c r="E324" s="524"/>
      <c r="F324" s="524"/>
      <c r="G324" s="524"/>
      <c r="H324" s="524"/>
      <c r="I324" s="528"/>
      <c r="J324" s="524"/>
      <c r="K324" s="524"/>
      <c r="L324" s="529"/>
      <c r="M324" s="515"/>
      <c r="N324" s="507"/>
      <c r="O324" s="508"/>
      <c r="P324" s="509"/>
      <c r="Q324" s="522"/>
      <c r="R324" s="515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:122" ht="12" customHeight="1">
      <c r="A325" s="22" t="s">
        <v>485</v>
      </c>
      <c r="B325" s="22"/>
      <c r="C325" s="23"/>
      <c r="D325" s="23"/>
      <c r="E325" s="524"/>
      <c r="F325" s="524"/>
      <c r="G325" s="524"/>
      <c r="H325" s="524"/>
      <c r="I325" s="528"/>
      <c r="J325" s="524"/>
      <c r="K325" s="524"/>
      <c r="L325" s="530"/>
      <c r="M325" s="531"/>
      <c r="N325" s="507"/>
      <c r="O325" s="508"/>
      <c r="P325" s="509"/>
      <c r="Q325" s="532"/>
      <c r="R325" s="531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:122" ht="12.75" customHeight="1">
      <c r="A326" s="22" t="s">
        <v>52</v>
      </c>
      <c r="B326" s="22"/>
      <c r="C326" s="23"/>
      <c r="D326" s="23"/>
      <c r="E326" s="524"/>
      <c r="F326" s="524"/>
      <c r="G326" s="524"/>
      <c r="H326" s="524"/>
      <c r="I326" s="528"/>
      <c r="J326" s="524"/>
      <c r="K326" s="524"/>
      <c r="L326" s="530"/>
      <c r="M326" s="531"/>
      <c r="N326" s="507"/>
      <c r="O326" s="508"/>
      <c r="P326" s="509"/>
      <c r="Q326" s="532"/>
      <c r="R326" s="531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12" customHeight="1">
      <c r="A327" s="22" t="s">
        <v>487</v>
      </c>
      <c r="B327" s="22"/>
      <c r="C327" s="23"/>
      <c r="D327" s="23"/>
      <c r="E327" s="524"/>
      <c r="F327" s="524"/>
      <c r="G327" s="524"/>
      <c r="H327" s="524"/>
      <c r="I327" s="528"/>
      <c r="J327" s="524"/>
      <c r="K327" s="524"/>
      <c r="L327" s="524"/>
      <c r="M327" s="531"/>
      <c r="N327" s="507"/>
      <c r="O327" s="508"/>
      <c r="P327" s="533"/>
      <c r="Q327" s="532"/>
      <c r="R327" s="531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12" customHeight="1">
      <c r="A328" s="22" t="s">
        <v>488</v>
      </c>
      <c r="B328" s="22"/>
      <c r="C328" s="23"/>
      <c r="D328" s="23"/>
      <c r="E328" s="524"/>
      <c r="F328" s="524"/>
      <c r="G328" s="524"/>
      <c r="H328" s="524"/>
      <c r="I328" s="528"/>
      <c r="J328" s="524"/>
      <c r="K328" s="524"/>
      <c r="L328" s="524"/>
      <c r="M328" s="531"/>
      <c r="N328" s="507"/>
      <c r="O328" s="508"/>
      <c r="P328" s="533"/>
      <c r="Q328" s="532"/>
      <c r="R328" s="531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1:122" ht="12" customHeight="1">
      <c r="A329" s="22" t="s">
        <v>489</v>
      </c>
      <c r="B329" s="22"/>
      <c r="C329" s="23"/>
      <c r="D329" s="23"/>
      <c r="E329" s="524"/>
      <c r="F329" s="524"/>
      <c r="G329" s="524"/>
      <c r="H329" s="524"/>
      <c r="I329" s="528"/>
      <c r="J329" s="524"/>
      <c r="K329" s="524"/>
      <c r="L329" s="524"/>
      <c r="M329" s="531"/>
      <c r="N329" s="507"/>
      <c r="O329" s="508"/>
      <c r="P329" s="533"/>
      <c r="Q329" s="532"/>
      <c r="R329" s="531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:122" ht="12" customHeight="1">
      <c r="A330" s="22" t="s">
        <v>490</v>
      </c>
      <c r="B330" s="22"/>
      <c r="C330" s="23"/>
      <c r="D330" s="23"/>
      <c r="E330" s="524"/>
      <c r="F330" s="524"/>
      <c r="G330" s="524"/>
      <c r="H330" s="524"/>
      <c r="I330" s="528"/>
      <c r="J330" s="524"/>
      <c r="K330" s="524"/>
      <c r="L330" s="524"/>
      <c r="M330" s="531"/>
      <c r="N330" s="507"/>
      <c r="O330" s="508"/>
      <c r="P330" s="533"/>
      <c r="Q330" s="532"/>
      <c r="R330" s="531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12" customHeight="1">
      <c r="A331" s="534" t="s">
        <v>491</v>
      </c>
      <c r="B331" s="534"/>
      <c r="C331" s="535"/>
      <c r="D331" s="535"/>
      <c r="E331" s="536"/>
      <c r="F331" s="536"/>
      <c r="G331" s="536"/>
      <c r="H331" s="536"/>
      <c r="I331" s="528"/>
      <c r="J331" s="524"/>
      <c r="K331" s="524"/>
      <c r="L331" s="524"/>
      <c r="M331" s="531"/>
      <c r="N331" s="507"/>
      <c r="O331" s="508"/>
      <c r="P331" s="533"/>
      <c r="Q331" s="532"/>
      <c r="R331" s="5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12" customHeight="1">
      <c r="A332" s="534" t="s">
        <v>492</v>
      </c>
      <c r="B332" s="534"/>
      <c r="C332" s="535"/>
      <c r="D332" s="535"/>
      <c r="E332" s="536"/>
      <c r="F332" s="536"/>
      <c r="G332" s="536"/>
      <c r="H332" s="536"/>
      <c r="I332" s="537"/>
      <c r="J332" s="536"/>
      <c r="K332" s="536"/>
      <c r="L332" s="536"/>
      <c r="M332" s="538"/>
      <c r="N332" s="507"/>
      <c r="O332" s="539"/>
      <c r="P332" s="533"/>
      <c r="Q332" s="540"/>
      <c r="R332" s="531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12" customHeight="1">
      <c r="A333" s="534" t="s">
        <v>362</v>
      </c>
      <c r="B333" s="534"/>
      <c r="C333" s="535"/>
      <c r="D333" s="535"/>
      <c r="E333" s="537"/>
      <c r="F333" s="537"/>
      <c r="G333" s="537"/>
      <c r="H333" s="541"/>
      <c r="I333" s="528"/>
      <c r="J333" s="524"/>
      <c r="K333" s="524"/>
      <c r="L333" s="524"/>
      <c r="M333" s="524"/>
      <c r="N333" s="507"/>
      <c r="O333" s="528"/>
      <c r="P333" s="542"/>
      <c r="Q333" s="543"/>
      <c r="R333" s="524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12" customHeight="1">
      <c r="A334" s="534" t="s">
        <v>363</v>
      </c>
      <c r="I334" s="112"/>
      <c r="N334" s="109"/>
      <c r="P334" s="109"/>
      <c r="Q334" s="113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6:122" ht="12" customHeight="1">
      <c r="F335" s="112"/>
      <c r="K335" s="109"/>
      <c r="M335" s="109"/>
      <c r="N335" s="113"/>
      <c r="P335" s="544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15.75">
      <c r="A336" s="545"/>
      <c r="B336" s="546"/>
      <c r="C336" s="919" t="s">
        <v>364</v>
      </c>
      <c r="D336" s="919"/>
      <c r="E336" s="919"/>
      <c r="F336" s="919"/>
      <c r="G336" s="919"/>
      <c r="H336" s="919"/>
      <c r="I336" s="919"/>
      <c r="J336" s="919"/>
      <c r="K336" s="919"/>
      <c r="L336" s="919"/>
      <c r="M336" s="919"/>
      <c r="N336" s="919"/>
      <c r="O336" s="919"/>
      <c r="P336" s="919"/>
      <c r="Q336" s="919"/>
      <c r="R336" s="919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12.75">
      <c r="A337" s="545"/>
      <c r="B337" s="547"/>
      <c r="C337" s="547"/>
      <c r="D337" s="547"/>
      <c r="E337" s="547"/>
      <c r="F337" s="547"/>
      <c r="G337" s="547"/>
      <c r="H337" s="547"/>
      <c r="I337" s="547"/>
      <c r="J337" s="547"/>
      <c r="K337" s="547"/>
      <c r="L337" s="548"/>
      <c r="M337" s="547"/>
      <c r="N337" s="547"/>
      <c r="O337" s="547"/>
      <c r="P337" s="547"/>
      <c r="Q337" s="549"/>
      <c r="R337" s="54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12.75">
      <c r="A338" s="545"/>
      <c r="B338" s="550"/>
      <c r="C338" s="920" t="s">
        <v>198</v>
      </c>
      <c r="D338" s="920"/>
      <c r="E338" s="920"/>
      <c r="F338" s="920"/>
      <c r="G338" s="920"/>
      <c r="H338" s="920"/>
      <c r="I338" s="920"/>
      <c r="J338" s="920"/>
      <c r="K338" s="920"/>
      <c r="L338" s="920"/>
      <c r="M338" s="920"/>
      <c r="N338" s="920"/>
      <c r="O338" s="920"/>
      <c r="P338" s="920"/>
      <c r="Q338" s="920"/>
      <c r="R338" s="920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13.5" thickBot="1">
      <c r="A339" s="545"/>
      <c r="B339" s="545"/>
      <c r="C339" s="545"/>
      <c r="D339" s="545"/>
      <c r="E339" s="545"/>
      <c r="F339" s="545"/>
      <c r="G339" s="545"/>
      <c r="H339" s="545"/>
      <c r="I339" s="551"/>
      <c r="J339" s="545"/>
      <c r="K339" s="545"/>
      <c r="L339" s="545"/>
      <c r="M339" s="545"/>
      <c r="N339" s="545"/>
      <c r="O339" s="545"/>
      <c r="P339" s="545"/>
      <c r="Q339" s="545"/>
      <c r="R339" s="545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:122" ht="13.5" customHeight="1" thickBot="1">
      <c r="A340" s="921" t="s">
        <v>468</v>
      </c>
      <c r="B340" s="921" t="s">
        <v>601</v>
      </c>
      <c r="C340" s="921" t="s">
        <v>469</v>
      </c>
      <c r="D340" s="921" t="s">
        <v>572</v>
      </c>
      <c r="E340" s="922" t="s">
        <v>470</v>
      </c>
      <c r="F340" s="922"/>
      <c r="G340" s="922"/>
      <c r="H340" s="922"/>
      <c r="I340" s="921" t="s">
        <v>471</v>
      </c>
      <c r="J340" s="921" t="s">
        <v>472</v>
      </c>
      <c r="K340" s="921" t="s">
        <v>473</v>
      </c>
      <c r="L340" s="921" t="s">
        <v>463</v>
      </c>
      <c r="M340" s="921" t="s">
        <v>465</v>
      </c>
      <c r="N340" s="921" t="s">
        <v>474</v>
      </c>
      <c r="O340" s="921" t="s">
        <v>475</v>
      </c>
      <c r="P340" s="921" t="s">
        <v>464</v>
      </c>
      <c r="Q340" s="921" t="s">
        <v>476</v>
      </c>
      <c r="R340" s="921" t="s">
        <v>477</v>
      </c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:122" ht="32.25" thickBot="1">
      <c r="A341" s="921"/>
      <c r="B341" s="921"/>
      <c r="C341" s="921"/>
      <c r="D341" s="921"/>
      <c r="E341" s="552" t="s">
        <v>478</v>
      </c>
      <c r="F341" s="552" t="s">
        <v>479</v>
      </c>
      <c r="G341" s="552" t="s">
        <v>480</v>
      </c>
      <c r="H341" s="552" t="s">
        <v>481</v>
      </c>
      <c r="I341" s="921"/>
      <c r="J341" s="921"/>
      <c r="K341" s="921"/>
      <c r="L341" s="921"/>
      <c r="M341" s="921"/>
      <c r="N341" s="921"/>
      <c r="O341" s="921"/>
      <c r="P341" s="921"/>
      <c r="Q341" s="921"/>
      <c r="R341" s="92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:122" ht="48.75" customHeight="1">
      <c r="A342" s="558" t="s">
        <v>368</v>
      </c>
      <c r="B342" s="484" t="s">
        <v>365</v>
      </c>
      <c r="C342" s="559" t="s">
        <v>369</v>
      </c>
      <c r="D342" s="560" t="s">
        <v>366</v>
      </c>
      <c r="E342" s="561"/>
      <c r="F342" s="561" t="s">
        <v>482</v>
      </c>
      <c r="G342" s="561"/>
      <c r="H342" s="561"/>
      <c r="I342" s="503" t="s">
        <v>370</v>
      </c>
      <c r="J342" s="561">
        <v>10</v>
      </c>
      <c r="K342" s="561">
        <v>7</v>
      </c>
      <c r="L342" s="562">
        <v>2942551.55</v>
      </c>
      <c r="M342" s="563">
        <v>44890</v>
      </c>
      <c r="N342" s="563">
        <v>44970</v>
      </c>
      <c r="O342" s="563">
        <v>45270</v>
      </c>
      <c r="P342" s="564">
        <v>0.39</v>
      </c>
      <c r="Q342" s="562">
        <v>794608.45</v>
      </c>
      <c r="R342" s="561">
        <v>6</v>
      </c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:122" ht="42.75" customHeight="1">
      <c r="A343" s="925">
        <v>9070878553</v>
      </c>
      <c r="B343" s="928" t="s">
        <v>371</v>
      </c>
      <c r="C343" s="566" t="s">
        <v>372</v>
      </c>
      <c r="D343" s="929" t="s">
        <v>373</v>
      </c>
      <c r="E343" s="925"/>
      <c r="F343" s="925"/>
      <c r="G343" s="925" t="s">
        <v>482</v>
      </c>
      <c r="H343" s="923" t="s">
        <v>482</v>
      </c>
      <c r="I343" s="924" t="s">
        <v>374</v>
      </c>
      <c r="J343" s="925">
        <v>82</v>
      </c>
      <c r="K343" s="926">
        <v>1</v>
      </c>
      <c r="L343" s="555">
        <v>188592.98</v>
      </c>
      <c r="M343" s="927">
        <v>44690</v>
      </c>
      <c r="N343" s="927">
        <v>44809</v>
      </c>
      <c r="O343" s="927">
        <v>45329</v>
      </c>
      <c r="P343" s="568">
        <v>1</v>
      </c>
      <c r="Q343" s="930" t="s">
        <v>375</v>
      </c>
      <c r="R343" s="925" t="s">
        <v>376</v>
      </c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34.5" customHeight="1">
      <c r="A344" s="925"/>
      <c r="B344" s="928"/>
      <c r="C344" s="569" t="s">
        <v>367</v>
      </c>
      <c r="D344" s="929"/>
      <c r="E344" s="929"/>
      <c r="F344" s="929"/>
      <c r="G344" s="929"/>
      <c r="H344" s="923"/>
      <c r="I344" s="924"/>
      <c r="J344" s="924"/>
      <c r="K344" s="926"/>
      <c r="L344" s="557">
        <v>11520.27</v>
      </c>
      <c r="M344" s="927"/>
      <c r="N344" s="927"/>
      <c r="O344" s="927"/>
      <c r="P344" s="556">
        <v>0.6</v>
      </c>
      <c r="Q344" s="930"/>
      <c r="R344" s="925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33" customHeight="1">
      <c r="A345" s="925"/>
      <c r="B345" s="928"/>
      <c r="C345" s="502" t="s">
        <v>528</v>
      </c>
      <c r="D345" s="929"/>
      <c r="E345" s="925"/>
      <c r="F345" s="925"/>
      <c r="G345" s="925"/>
      <c r="H345" s="923"/>
      <c r="I345" s="924"/>
      <c r="J345" s="924"/>
      <c r="K345" s="926"/>
      <c r="L345" s="570" t="s">
        <v>377</v>
      </c>
      <c r="M345" s="927"/>
      <c r="N345" s="927"/>
      <c r="O345" s="927"/>
      <c r="P345" s="571" t="s">
        <v>283</v>
      </c>
      <c r="Q345" s="930"/>
      <c r="R345" s="92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60" customHeight="1">
      <c r="A346" s="561">
        <v>9232539434</v>
      </c>
      <c r="B346" s="572" t="s">
        <v>378</v>
      </c>
      <c r="C346" s="572" t="s">
        <v>379</v>
      </c>
      <c r="D346" s="553" t="s">
        <v>380</v>
      </c>
      <c r="E346" s="561"/>
      <c r="F346" s="561"/>
      <c r="G346" s="561"/>
      <c r="H346" s="561"/>
      <c r="I346" s="567" t="s">
        <v>381</v>
      </c>
      <c r="J346" s="561">
        <v>1</v>
      </c>
      <c r="K346" s="561">
        <v>1</v>
      </c>
      <c r="L346" s="562">
        <v>135532.43</v>
      </c>
      <c r="M346" s="563">
        <v>44719</v>
      </c>
      <c r="N346" s="563">
        <v>44771</v>
      </c>
      <c r="O346" s="563">
        <v>45220</v>
      </c>
      <c r="P346" s="573">
        <v>1</v>
      </c>
      <c r="Q346" s="562">
        <v>43123.08</v>
      </c>
      <c r="R346" s="486" t="s">
        <v>382</v>
      </c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122" ht="45" customHeight="1">
      <c r="A347" s="925" t="s">
        <v>383</v>
      </c>
      <c r="B347" s="931" t="s">
        <v>378</v>
      </c>
      <c r="C347" s="443" t="s">
        <v>384</v>
      </c>
      <c r="D347" s="932" t="s">
        <v>380</v>
      </c>
      <c r="E347" s="933"/>
      <c r="F347" s="925"/>
      <c r="G347" s="925"/>
      <c r="H347" s="925"/>
      <c r="I347" s="935" t="s">
        <v>385</v>
      </c>
      <c r="J347" s="925">
        <v>1</v>
      </c>
      <c r="K347" s="925">
        <v>1</v>
      </c>
      <c r="L347" s="574">
        <v>136157.69</v>
      </c>
      <c r="M347" s="927">
        <v>44719</v>
      </c>
      <c r="N347" s="927">
        <v>44771</v>
      </c>
      <c r="O347" s="927">
        <v>45220</v>
      </c>
      <c r="P347" s="575">
        <v>1</v>
      </c>
      <c r="Q347" s="934">
        <v>85847.52</v>
      </c>
      <c r="R347" s="925" t="s">
        <v>386</v>
      </c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22" ht="36" customHeight="1">
      <c r="A348" s="925"/>
      <c r="B348" s="925"/>
      <c r="C348" s="576" t="s">
        <v>528</v>
      </c>
      <c r="D348" s="932"/>
      <c r="E348" s="933"/>
      <c r="F348" s="925"/>
      <c r="G348" s="925"/>
      <c r="H348" s="925"/>
      <c r="I348" s="925"/>
      <c r="J348" s="925"/>
      <c r="K348" s="925"/>
      <c r="L348" s="577">
        <v>608</v>
      </c>
      <c r="M348" s="927"/>
      <c r="N348" s="927"/>
      <c r="O348" s="927"/>
      <c r="P348" s="578" t="s">
        <v>283</v>
      </c>
      <c r="Q348" s="934"/>
      <c r="R348" s="934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1:122" ht="57" customHeight="1">
      <c r="A349" s="925" t="s">
        <v>387</v>
      </c>
      <c r="B349" s="929" t="s">
        <v>388</v>
      </c>
      <c r="C349" s="553" t="s">
        <v>389</v>
      </c>
      <c r="D349" s="929" t="s">
        <v>373</v>
      </c>
      <c r="E349" s="579"/>
      <c r="F349" s="579"/>
      <c r="G349" s="579" t="s">
        <v>482</v>
      </c>
      <c r="H349" s="579"/>
      <c r="I349" s="924" t="s">
        <v>390</v>
      </c>
      <c r="J349" s="925">
        <v>25</v>
      </c>
      <c r="K349" s="925">
        <v>2</v>
      </c>
      <c r="L349" s="574">
        <v>750183.18</v>
      </c>
      <c r="M349" s="927">
        <v>44785</v>
      </c>
      <c r="N349" s="927">
        <v>44869</v>
      </c>
      <c r="O349" s="938">
        <v>45233</v>
      </c>
      <c r="P349" s="575">
        <v>0.9</v>
      </c>
      <c r="Q349" s="939">
        <v>482453.68</v>
      </c>
      <c r="R349" s="925" t="s">
        <v>391</v>
      </c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1:122" ht="48.75" customHeight="1">
      <c r="A350" s="925"/>
      <c r="B350" s="929"/>
      <c r="C350" s="580" t="s">
        <v>367</v>
      </c>
      <c r="D350" s="929"/>
      <c r="E350" s="571"/>
      <c r="F350" s="571"/>
      <c r="G350" s="571"/>
      <c r="H350" s="571" t="s">
        <v>482</v>
      </c>
      <c r="I350" s="924"/>
      <c r="J350" s="924"/>
      <c r="K350" s="924"/>
      <c r="L350" s="570" t="s">
        <v>392</v>
      </c>
      <c r="M350" s="927"/>
      <c r="N350" s="927"/>
      <c r="O350" s="927"/>
      <c r="P350" s="501">
        <v>0.95</v>
      </c>
      <c r="Q350" s="939"/>
      <c r="R350" s="939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52.5" customHeight="1">
      <c r="A351" s="558" t="s">
        <v>368</v>
      </c>
      <c r="B351" s="484" t="s">
        <v>394</v>
      </c>
      <c r="C351" s="484" t="s">
        <v>395</v>
      </c>
      <c r="D351" s="553" t="s">
        <v>373</v>
      </c>
      <c r="E351" s="561"/>
      <c r="F351" s="561"/>
      <c r="G351" s="561" t="s">
        <v>482</v>
      </c>
      <c r="H351" s="561"/>
      <c r="I351" s="503" t="s">
        <v>396</v>
      </c>
      <c r="J351" s="561">
        <v>111</v>
      </c>
      <c r="K351" s="561">
        <v>12</v>
      </c>
      <c r="L351" s="562">
        <v>1061489.18</v>
      </c>
      <c r="M351" s="563">
        <v>44909</v>
      </c>
      <c r="N351" s="563">
        <v>44970</v>
      </c>
      <c r="O351" s="563">
        <v>45269</v>
      </c>
      <c r="P351" s="573">
        <v>0.55</v>
      </c>
      <c r="Q351" s="562">
        <v>301889.79</v>
      </c>
      <c r="R351" s="56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41.25" customHeight="1">
      <c r="A352" s="561" t="s">
        <v>397</v>
      </c>
      <c r="B352" s="484" t="s">
        <v>393</v>
      </c>
      <c r="C352" s="484" t="s">
        <v>398</v>
      </c>
      <c r="D352" s="553" t="s">
        <v>93</v>
      </c>
      <c r="E352" s="561"/>
      <c r="F352" s="561"/>
      <c r="G352" s="561" t="s">
        <v>482</v>
      </c>
      <c r="H352" s="561"/>
      <c r="I352" s="503" t="s">
        <v>289</v>
      </c>
      <c r="J352" s="561">
        <v>48</v>
      </c>
      <c r="K352" s="561">
        <v>9</v>
      </c>
      <c r="L352" s="562">
        <v>316769.13</v>
      </c>
      <c r="M352" s="563">
        <v>44959</v>
      </c>
      <c r="N352" s="563">
        <v>44963</v>
      </c>
      <c r="O352" s="563">
        <v>45327</v>
      </c>
      <c r="P352" s="573">
        <v>0.7</v>
      </c>
      <c r="Q352" s="562">
        <v>170510.83</v>
      </c>
      <c r="R352" s="561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48" customHeight="1">
      <c r="A353" s="579" t="s">
        <v>399</v>
      </c>
      <c r="B353" s="553" t="s">
        <v>393</v>
      </c>
      <c r="C353" s="553" t="s">
        <v>400</v>
      </c>
      <c r="D353" s="553" t="s">
        <v>93</v>
      </c>
      <c r="E353" s="579"/>
      <c r="F353" s="579"/>
      <c r="G353" s="579" t="s">
        <v>482</v>
      </c>
      <c r="H353" s="579"/>
      <c r="I353" s="582" t="s">
        <v>401</v>
      </c>
      <c r="J353" s="579">
        <v>45</v>
      </c>
      <c r="K353" s="579">
        <v>2</v>
      </c>
      <c r="L353" s="574">
        <v>149753.88</v>
      </c>
      <c r="M353" s="583">
        <v>45068</v>
      </c>
      <c r="N353" s="583">
        <v>45077</v>
      </c>
      <c r="O353" s="583">
        <v>45443</v>
      </c>
      <c r="P353" s="575">
        <v>0.7</v>
      </c>
      <c r="Q353" s="574">
        <v>29950.77</v>
      </c>
      <c r="R353" s="579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44.25" customHeight="1">
      <c r="A354" s="579">
        <v>9521565401</v>
      </c>
      <c r="B354" s="553" t="s">
        <v>402</v>
      </c>
      <c r="C354" s="553" t="s">
        <v>403</v>
      </c>
      <c r="D354" s="553" t="s">
        <v>373</v>
      </c>
      <c r="E354" s="579"/>
      <c r="F354" s="579" t="s">
        <v>482</v>
      </c>
      <c r="G354" s="579"/>
      <c r="H354" s="579"/>
      <c r="I354" s="582" t="s">
        <v>390</v>
      </c>
      <c r="J354" s="579">
        <v>30</v>
      </c>
      <c r="K354" s="579">
        <v>7</v>
      </c>
      <c r="L354" s="574">
        <v>1192146.35</v>
      </c>
      <c r="M354" s="583">
        <v>45086</v>
      </c>
      <c r="N354" s="583">
        <v>45078</v>
      </c>
      <c r="O354" s="583">
        <v>45442</v>
      </c>
      <c r="P354" s="575">
        <v>0.15</v>
      </c>
      <c r="Q354" s="574">
        <v>0</v>
      </c>
      <c r="R354" s="579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43.5" customHeight="1">
      <c r="A355" s="579" t="s">
        <v>404</v>
      </c>
      <c r="B355" s="553" t="s">
        <v>378</v>
      </c>
      <c r="C355" s="553" t="s">
        <v>405</v>
      </c>
      <c r="D355" s="553" t="s">
        <v>380</v>
      </c>
      <c r="E355" s="579"/>
      <c r="F355" s="579"/>
      <c r="G355" s="579"/>
      <c r="H355" s="579"/>
      <c r="I355" s="582" t="s">
        <v>406</v>
      </c>
      <c r="J355" s="579">
        <v>1</v>
      </c>
      <c r="K355" s="579">
        <v>1</v>
      </c>
      <c r="L355" s="574">
        <v>134962.31</v>
      </c>
      <c r="M355" s="583">
        <v>45097</v>
      </c>
      <c r="N355" s="583">
        <v>45128</v>
      </c>
      <c r="O355" s="583">
        <v>45487</v>
      </c>
      <c r="P355" s="575">
        <v>0.04</v>
      </c>
      <c r="Q355" s="574">
        <v>0</v>
      </c>
      <c r="R355" s="579">
        <v>11</v>
      </c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46.5" customHeight="1">
      <c r="A356" s="579" t="s">
        <v>407</v>
      </c>
      <c r="B356" s="553" t="s">
        <v>408</v>
      </c>
      <c r="C356" s="553" t="s">
        <v>409</v>
      </c>
      <c r="D356" s="553" t="s">
        <v>373</v>
      </c>
      <c r="E356" s="579"/>
      <c r="F356" s="579" t="s">
        <v>482</v>
      </c>
      <c r="G356" s="579"/>
      <c r="H356" s="579"/>
      <c r="I356" s="582" t="s">
        <v>410</v>
      </c>
      <c r="J356" s="579">
        <v>15</v>
      </c>
      <c r="K356" s="579">
        <v>5</v>
      </c>
      <c r="L356" s="574">
        <v>681766.73</v>
      </c>
      <c r="M356" s="583">
        <v>45079</v>
      </c>
      <c r="N356" s="583">
        <v>45189</v>
      </c>
      <c r="O356" s="583">
        <v>45533</v>
      </c>
      <c r="P356" s="575">
        <v>0.2</v>
      </c>
      <c r="Q356" s="574">
        <v>0</v>
      </c>
      <c r="R356" s="579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:122" ht="54" customHeight="1">
      <c r="A357" s="579" t="s">
        <v>411</v>
      </c>
      <c r="B357" s="553" t="s">
        <v>393</v>
      </c>
      <c r="C357" s="553" t="s">
        <v>412</v>
      </c>
      <c r="D357" s="553" t="s">
        <v>93</v>
      </c>
      <c r="E357" s="579"/>
      <c r="F357" s="579"/>
      <c r="G357" s="579"/>
      <c r="H357" s="579"/>
      <c r="I357" s="582" t="s">
        <v>413</v>
      </c>
      <c r="J357" s="579">
        <v>1</v>
      </c>
      <c r="K357" s="579">
        <v>1</v>
      </c>
      <c r="L357" s="574" t="s">
        <v>414</v>
      </c>
      <c r="M357" s="583">
        <v>45184</v>
      </c>
      <c r="N357" s="583">
        <v>45187</v>
      </c>
      <c r="O357" s="583">
        <v>45296</v>
      </c>
      <c r="P357" s="575">
        <v>0.5</v>
      </c>
      <c r="Q357" s="574">
        <v>0</v>
      </c>
      <c r="R357" s="579">
        <v>11</v>
      </c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93" customHeight="1">
      <c r="A358" s="565" t="s">
        <v>415</v>
      </c>
      <c r="B358" s="484" t="s">
        <v>416</v>
      </c>
      <c r="C358" s="484" t="s">
        <v>417</v>
      </c>
      <c r="D358" s="553" t="s">
        <v>418</v>
      </c>
      <c r="E358" s="584"/>
      <c r="F358" s="584"/>
      <c r="G358" s="585" t="s">
        <v>482</v>
      </c>
      <c r="H358" s="584"/>
      <c r="I358" s="586" t="s">
        <v>419</v>
      </c>
      <c r="J358" s="585">
        <v>1</v>
      </c>
      <c r="K358" s="585">
        <v>1</v>
      </c>
      <c r="L358" s="562">
        <v>40988.06</v>
      </c>
      <c r="M358" s="581">
        <v>45085</v>
      </c>
      <c r="N358" s="563">
        <v>45188</v>
      </c>
      <c r="O358" s="563">
        <v>45277</v>
      </c>
      <c r="P358" s="587">
        <v>0.6</v>
      </c>
      <c r="Q358" s="562">
        <v>0</v>
      </c>
      <c r="R358" s="58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:122" ht="61.5" customHeight="1">
      <c r="A359" s="565">
        <v>9507048831</v>
      </c>
      <c r="B359" s="484" t="s">
        <v>420</v>
      </c>
      <c r="C359" s="589" t="s">
        <v>421</v>
      </c>
      <c r="D359" s="485" t="s">
        <v>373</v>
      </c>
      <c r="E359" s="590"/>
      <c r="F359" s="585" t="s">
        <v>482</v>
      </c>
      <c r="G359" s="585"/>
      <c r="H359" s="584"/>
      <c r="I359" s="586" t="s">
        <v>422</v>
      </c>
      <c r="J359" s="585">
        <v>30</v>
      </c>
      <c r="K359" s="585">
        <v>11</v>
      </c>
      <c r="L359" s="562">
        <v>178353.5</v>
      </c>
      <c r="M359" s="581">
        <v>45064</v>
      </c>
      <c r="N359" s="563">
        <v>45197</v>
      </c>
      <c r="O359" s="563">
        <v>45556</v>
      </c>
      <c r="P359" s="587">
        <v>0.02</v>
      </c>
      <c r="Q359" s="562">
        <v>0</v>
      </c>
      <c r="R359" s="588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:122" ht="13.5" thickBot="1">
      <c r="A360" s="940" t="s">
        <v>361</v>
      </c>
      <c r="B360" s="940"/>
      <c r="C360" s="940"/>
      <c r="D360" s="940"/>
      <c r="E360" s="940"/>
      <c r="F360" s="940"/>
      <c r="G360" s="940"/>
      <c r="H360" s="940"/>
      <c r="I360" s="940"/>
      <c r="J360" s="940"/>
      <c r="K360" s="940"/>
      <c r="L360" s="591">
        <f>SUM(L342:L359)</f>
        <v>7921375.239999999</v>
      </c>
      <c r="M360" s="592"/>
      <c r="N360" s="554"/>
      <c r="O360" s="592"/>
      <c r="P360" s="593"/>
      <c r="Q360" s="594"/>
      <c r="R360" s="595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1:122" ht="12.75">
      <c r="A361" s="596"/>
      <c r="B361" s="597"/>
      <c r="C361" s="597"/>
      <c r="D361" s="597"/>
      <c r="E361" s="597"/>
      <c r="F361" s="597"/>
      <c r="G361" s="597"/>
      <c r="H361" s="597"/>
      <c r="I361" s="598"/>
      <c r="J361" s="597"/>
      <c r="K361" s="597"/>
      <c r="L361" s="599"/>
      <c r="M361" s="600"/>
      <c r="N361" s="601"/>
      <c r="O361" s="602"/>
      <c r="P361" s="603"/>
      <c r="Q361" s="604"/>
      <c r="R361" s="604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1:122" ht="15.75">
      <c r="A362" s="605" t="s">
        <v>495</v>
      </c>
      <c r="B362" s="606"/>
      <c r="C362" s="606"/>
      <c r="D362" s="606"/>
      <c r="E362" s="605"/>
      <c r="F362" s="605"/>
      <c r="G362" s="605"/>
      <c r="H362" s="605"/>
      <c r="I362" s="607"/>
      <c r="J362" s="608"/>
      <c r="K362" s="608"/>
      <c r="L362" s="609"/>
      <c r="M362" s="610"/>
      <c r="N362" s="611"/>
      <c r="O362" s="612"/>
      <c r="P362" s="613"/>
      <c r="Q362" s="604"/>
      <c r="R362" s="604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1:122" ht="15.75">
      <c r="A363" s="614"/>
      <c r="B363" s="615"/>
      <c r="C363" s="615"/>
      <c r="D363" s="615"/>
      <c r="E363" s="614"/>
      <c r="F363" s="614"/>
      <c r="G363" s="614"/>
      <c r="H363" s="614"/>
      <c r="I363" s="607"/>
      <c r="J363" s="608"/>
      <c r="K363" s="608"/>
      <c r="L363" s="616"/>
      <c r="M363" s="610"/>
      <c r="N363" s="611"/>
      <c r="O363" s="612"/>
      <c r="P363" s="613"/>
      <c r="Q363" s="617"/>
      <c r="R363" s="617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:122" ht="12.75">
      <c r="A364" s="618" t="s">
        <v>423</v>
      </c>
      <c r="B364" s="615"/>
      <c r="C364" s="615"/>
      <c r="D364" s="615"/>
      <c r="E364" s="615"/>
      <c r="F364" s="615"/>
      <c r="G364" s="615"/>
      <c r="H364" s="615"/>
      <c r="I364" s="618"/>
      <c r="J364" s="615"/>
      <c r="K364" s="615"/>
      <c r="L364" s="619"/>
      <c r="M364" s="613"/>
      <c r="N364" s="611"/>
      <c r="O364" s="612"/>
      <c r="P364" s="613"/>
      <c r="Q364" s="604"/>
      <c r="R364" s="613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12.75">
      <c r="A365" s="618" t="s">
        <v>484</v>
      </c>
      <c r="B365" s="615"/>
      <c r="C365" s="615"/>
      <c r="D365" s="615"/>
      <c r="E365" s="615"/>
      <c r="F365" s="615"/>
      <c r="G365" s="615"/>
      <c r="H365" s="615"/>
      <c r="I365" s="618"/>
      <c r="J365" s="615"/>
      <c r="K365" s="615"/>
      <c r="L365" s="619"/>
      <c r="M365" s="613"/>
      <c r="N365" s="611"/>
      <c r="O365" s="612"/>
      <c r="P365" s="613"/>
      <c r="Q365" s="604"/>
      <c r="R365" s="613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22" ht="12.75">
      <c r="A366" s="618" t="s">
        <v>485</v>
      </c>
      <c r="B366" s="615"/>
      <c r="C366" s="615"/>
      <c r="D366" s="615"/>
      <c r="E366" s="615"/>
      <c r="F366" s="615"/>
      <c r="G366" s="615"/>
      <c r="H366" s="615"/>
      <c r="I366" s="618"/>
      <c r="J366" s="615"/>
      <c r="K366" s="615"/>
      <c r="L366" s="620"/>
      <c r="M366" s="621"/>
      <c r="N366" s="611"/>
      <c r="O366" s="612"/>
      <c r="P366" s="613"/>
      <c r="Q366" s="621"/>
      <c r="R366" s="621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122" ht="12.75">
      <c r="A367" s="618" t="s">
        <v>424</v>
      </c>
      <c r="B367" s="615"/>
      <c r="C367" s="615"/>
      <c r="D367" s="615"/>
      <c r="E367" s="615"/>
      <c r="F367" s="615"/>
      <c r="G367" s="615"/>
      <c r="H367" s="615"/>
      <c r="I367" s="618"/>
      <c r="J367" s="615"/>
      <c r="K367" s="615"/>
      <c r="L367" s="620"/>
      <c r="M367" s="621"/>
      <c r="N367" s="611"/>
      <c r="O367" s="612"/>
      <c r="P367" s="613"/>
      <c r="Q367" s="621"/>
      <c r="R367" s="621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1:122" ht="12.75">
      <c r="A368" s="618" t="s">
        <v>487</v>
      </c>
      <c r="B368" s="615"/>
      <c r="C368" s="615"/>
      <c r="D368" s="615"/>
      <c r="E368" s="615"/>
      <c r="F368" s="615"/>
      <c r="G368" s="615"/>
      <c r="H368" s="615"/>
      <c r="I368" s="618"/>
      <c r="J368" s="615"/>
      <c r="K368" s="615"/>
      <c r="L368" s="615"/>
      <c r="M368" s="621"/>
      <c r="N368" s="611"/>
      <c r="O368" s="612"/>
      <c r="P368" s="621"/>
      <c r="Q368" s="621"/>
      <c r="R368" s="621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1:122" ht="12.75">
      <c r="A369" s="618" t="s">
        <v>488</v>
      </c>
      <c r="B369" s="615"/>
      <c r="C369" s="615"/>
      <c r="D369" s="615"/>
      <c r="E369" s="615"/>
      <c r="F369" s="615"/>
      <c r="G369" s="615"/>
      <c r="H369" s="615"/>
      <c r="I369" s="618"/>
      <c r="J369" s="615"/>
      <c r="K369" s="615"/>
      <c r="L369" s="615"/>
      <c r="M369" s="621"/>
      <c r="N369" s="611"/>
      <c r="O369" s="612"/>
      <c r="P369" s="621"/>
      <c r="Q369" s="621"/>
      <c r="R369" s="621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1:122" ht="12.75">
      <c r="A370" s="618" t="s">
        <v>489</v>
      </c>
      <c r="B370" s="615"/>
      <c r="C370" s="615"/>
      <c r="D370" s="615"/>
      <c r="E370" s="615"/>
      <c r="F370" s="615"/>
      <c r="G370" s="615"/>
      <c r="H370" s="615"/>
      <c r="I370" s="618"/>
      <c r="J370" s="615"/>
      <c r="K370" s="615"/>
      <c r="L370" s="615"/>
      <c r="M370" s="621"/>
      <c r="N370" s="611"/>
      <c r="O370" s="612"/>
      <c r="P370" s="621"/>
      <c r="Q370" s="621"/>
      <c r="R370" s="621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12.75">
      <c r="A371" s="618" t="s">
        <v>490</v>
      </c>
      <c r="B371" s="615"/>
      <c r="C371" s="615"/>
      <c r="D371" s="615"/>
      <c r="E371" s="615"/>
      <c r="F371" s="615"/>
      <c r="G371" s="615"/>
      <c r="H371" s="615"/>
      <c r="I371" s="618"/>
      <c r="J371" s="615"/>
      <c r="K371" s="615"/>
      <c r="L371" s="615"/>
      <c r="M371" s="621"/>
      <c r="N371" s="611"/>
      <c r="O371" s="612"/>
      <c r="P371" s="621"/>
      <c r="Q371" s="621"/>
      <c r="R371" s="62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:122" ht="12.75">
      <c r="A372" s="622" t="s">
        <v>491</v>
      </c>
      <c r="B372" s="623"/>
      <c r="C372" s="623"/>
      <c r="D372" s="623"/>
      <c r="E372" s="623"/>
      <c r="F372" s="623"/>
      <c r="G372" s="623"/>
      <c r="H372" s="623"/>
      <c r="I372" s="618"/>
      <c r="J372" s="615"/>
      <c r="K372" s="615"/>
      <c r="L372" s="615"/>
      <c r="M372" s="621"/>
      <c r="N372" s="611"/>
      <c r="O372" s="612"/>
      <c r="P372" s="621"/>
      <c r="Q372" s="621"/>
      <c r="R372" s="621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122" ht="12.75">
      <c r="A373" s="622" t="s">
        <v>492</v>
      </c>
      <c r="B373" s="623"/>
      <c r="C373" s="623"/>
      <c r="D373" s="623"/>
      <c r="E373" s="623"/>
      <c r="F373" s="623"/>
      <c r="G373" s="623"/>
      <c r="H373" s="623"/>
      <c r="I373" s="624"/>
      <c r="J373" s="623"/>
      <c r="K373" s="623"/>
      <c r="L373" s="623"/>
      <c r="M373" s="625"/>
      <c r="N373" s="611"/>
      <c r="O373" s="626"/>
      <c r="P373" s="621"/>
      <c r="Q373" s="625"/>
      <c r="R373" s="621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1:122" ht="12.75">
      <c r="A374" s="936" t="s">
        <v>425</v>
      </c>
      <c r="B374" s="936"/>
      <c r="C374" s="936"/>
      <c r="D374" s="936"/>
      <c r="E374" s="936"/>
      <c r="F374" s="624"/>
      <c r="G374" s="624"/>
      <c r="H374" s="627"/>
      <c r="I374" s="618"/>
      <c r="J374" s="615"/>
      <c r="K374" s="615"/>
      <c r="L374" s="615"/>
      <c r="M374" s="615"/>
      <c r="N374" s="611"/>
      <c r="O374" s="618"/>
      <c r="P374" s="615"/>
      <c r="Q374" s="615"/>
      <c r="R374" s="615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1:122" ht="12.75">
      <c r="A375" s="936" t="s">
        <v>426</v>
      </c>
      <c r="B375" s="936"/>
      <c r="C375" s="936"/>
      <c r="D375" s="936"/>
      <c r="E375" s="936"/>
      <c r="F375" s="936"/>
      <c r="G375" s="936"/>
      <c r="H375" s="936"/>
      <c r="I375" s="936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1:122" ht="12.75">
      <c r="A376" s="622" t="s">
        <v>427</v>
      </c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:122" ht="12.75">
      <c r="A377" s="618" t="s">
        <v>428</v>
      </c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19:122" ht="12.75"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1:24" s="112" customFormat="1" ht="15.75" customHeight="1">
      <c r="A379" s="628" t="s">
        <v>429</v>
      </c>
      <c r="B379" s="628"/>
      <c r="C379" s="716" t="s">
        <v>430</v>
      </c>
      <c r="D379" s="716"/>
      <c r="E379" s="716"/>
      <c r="F379" s="716"/>
      <c r="G379" s="716"/>
      <c r="H379" s="716"/>
      <c r="I379" s="716"/>
      <c r="J379" s="716"/>
      <c r="K379" s="716"/>
      <c r="L379" s="716"/>
      <c r="M379" s="716"/>
      <c r="N379" s="716"/>
      <c r="O379" s="716"/>
      <c r="P379" s="716"/>
      <c r="Q379" s="716"/>
      <c r="R379" s="716"/>
      <c r="T379"/>
      <c r="U379"/>
      <c r="V379"/>
      <c r="W379"/>
      <c r="X379"/>
    </row>
    <row r="380" spans="1:24" s="112" customFormat="1" ht="15.75" customHeight="1">
      <c r="A380" s="628"/>
      <c r="B380" s="62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T380"/>
      <c r="U380"/>
      <c r="V380"/>
      <c r="W380"/>
      <c r="X380"/>
    </row>
    <row r="381" spans="1:122" ht="12" customHeight="1">
      <c r="A381" s="629" t="s">
        <v>431</v>
      </c>
      <c r="B381" s="629"/>
      <c r="C381" s="937" t="s">
        <v>432</v>
      </c>
      <c r="D381" s="937"/>
      <c r="E381" s="937"/>
      <c r="F381" s="937"/>
      <c r="G381" s="937"/>
      <c r="H381" s="937"/>
      <c r="I381" s="937"/>
      <c r="J381" s="937"/>
      <c r="K381" s="937"/>
      <c r="L381" s="937"/>
      <c r="M381" s="937"/>
      <c r="N381" s="937"/>
      <c r="O381" s="937"/>
      <c r="P381" s="937"/>
      <c r="Q381" s="937"/>
      <c r="R381" s="937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4:122" ht="11.25" customHeight="1">
      <c r="D382" s="109"/>
      <c r="I382" s="109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1:122" ht="20.25" customHeight="1">
      <c r="A383" s="941" t="s">
        <v>468</v>
      </c>
      <c r="B383" s="941" t="s">
        <v>601</v>
      </c>
      <c r="C383" s="941" t="s">
        <v>469</v>
      </c>
      <c r="D383" s="941" t="s">
        <v>572</v>
      </c>
      <c r="E383" s="941" t="s">
        <v>470</v>
      </c>
      <c r="F383" s="941"/>
      <c r="G383" s="941"/>
      <c r="H383" s="941"/>
      <c r="I383" s="941" t="s">
        <v>471</v>
      </c>
      <c r="J383" s="941" t="s">
        <v>472</v>
      </c>
      <c r="K383" s="941" t="s">
        <v>473</v>
      </c>
      <c r="L383" s="941" t="s">
        <v>463</v>
      </c>
      <c r="M383" s="941" t="s">
        <v>465</v>
      </c>
      <c r="N383" s="941" t="s">
        <v>474</v>
      </c>
      <c r="O383" s="941" t="s">
        <v>475</v>
      </c>
      <c r="P383" s="941" t="s">
        <v>464</v>
      </c>
      <c r="Q383" s="941" t="s">
        <v>476</v>
      </c>
      <c r="R383" s="941" t="s">
        <v>477</v>
      </c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1:122" ht="40.5" customHeight="1">
      <c r="A384" s="941"/>
      <c r="B384" s="941"/>
      <c r="C384" s="941"/>
      <c r="D384" s="941"/>
      <c r="E384" s="439" t="s">
        <v>478</v>
      </c>
      <c r="F384" s="439" t="s">
        <v>479</v>
      </c>
      <c r="G384" s="439" t="s">
        <v>480</v>
      </c>
      <c r="H384" s="439" t="s">
        <v>481</v>
      </c>
      <c r="I384" s="941"/>
      <c r="J384" s="941"/>
      <c r="K384" s="941"/>
      <c r="L384" s="941"/>
      <c r="M384" s="941"/>
      <c r="N384" s="941"/>
      <c r="O384" s="941"/>
      <c r="P384" s="941"/>
      <c r="Q384" s="941"/>
      <c r="R384" s="941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1:122" ht="42" customHeight="1">
      <c r="A385" s="630" t="s">
        <v>433</v>
      </c>
      <c r="B385" s="630" t="s">
        <v>434</v>
      </c>
      <c r="C385" s="631" t="s">
        <v>435</v>
      </c>
      <c r="D385" s="632" t="s">
        <v>436</v>
      </c>
      <c r="E385" s="633"/>
      <c r="F385" s="633" t="s">
        <v>482</v>
      </c>
      <c r="G385" s="633"/>
      <c r="H385" s="633"/>
      <c r="I385" s="634" t="s">
        <v>437</v>
      </c>
      <c r="J385" s="635">
        <v>20</v>
      </c>
      <c r="K385" s="635">
        <v>2</v>
      </c>
      <c r="L385" s="636">
        <v>197099.32</v>
      </c>
      <c r="M385" s="637">
        <v>43647</v>
      </c>
      <c r="N385" s="637">
        <v>43822</v>
      </c>
      <c r="O385" s="637">
        <v>44102</v>
      </c>
      <c r="P385" s="638">
        <v>0.42</v>
      </c>
      <c r="Q385" s="639">
        <v>100637.63</v>
      </c>
      <c r="R385" s="635">
        <v>11</v>
      </c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</row>
    <row r="386" spans="1:122" ht="42" customHeight="1">
      <c r="A386" s="640" t="s">
        <v>438</v>
      </c>
      <c r="B386" s="630" t="s">
        <v>434</v>
      </c>
      <c r="C386" s="631" t="s">
        <v>435</v>
      </c>
      <c r="D386" s="632" t="s">
        <v>436</v>
      </c>
      <c r="E386" s="633"/>
      <c r="F386" s="633" t="s">
        <v>482</v>
      </c>
      <c r="G386" s="633"/>
      <c r="H386" s="633"/>
      <c r="I386" s="634" t="s">
        <v>439</v>
      </c>
      <c r="J386" s="635">
        <v>1</v>
      </c>
      <c r="K386" s="635">
        <v>1</v>
      </c>
      <c r="L386" s="636">
        <v>95955.97</v>
      </c>
      <c r="M386" s="637">
        <v>44922</v>
      </c>
      <c r="N386" s="637">
        <v>45112</v>
      </c>
      <c r="O386" s="637">
        <v>45351</v>
      </c>
      <c r="P386" s="638">
        <v>0.07</v>
      </c>
      <c r="Q386" s="641"/>
      <c r="R386" s="635">
        <v>12</v>
      </c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</row>
    <row r="387" spans="1:122" ht="47.25" customHeight="1">
      <c r="A387" s="914" t="s">
        <v>441</v>
      </c>
      <c r="B387" s="914" t="s">
        <v>442</v>
      </c>
      <c r="C387" s="70" t="s">
        <v>443</v>
      </c>
      <c r="D387" s="680" t="s">
        <v>444</v>
      </c>
      <c r="E387" s="735"/>
      <c r="F387" s="911" t="s">
        <v>482</v>
      </c>
      <c r="G387" s="910"/>
      <c r="H387" s="911"/>
      <c r="I387" s="911" t="s">
        <v>445</v>
      </c>
      <c r="J387" s="911">
        <v>10</v>
      </c>
      <c r="K387" s="911">
        <v>5</v>
      </c>
      <c r="L387" s="17">
        <v>1053905.73</v>
      </c>
      <c r="M387" s="883">
        <v>44573</v>
      </c>
      <c r="N387" s="913">
        <v>44732</v>
      </c>
      <c r="O387" s="913">
        <v>45232</v>
      </c>
      <c r="P387" s="942">
        <v>0.99</v>
      </c>
      <c r="Q387" s="480">
        <v>842434.35</v>
      </c>
      <c r="R387" s="911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</row>
    <row r="388" spans="1:122" ht="29.25" customHeight="1">
      <c r="A388" s="914"/>
      <c r="B388" s="914"/>
      <c r="C388" s="642" t="s">
        <v>440</v>
      </c>
      <c r="D388" s="680"/>
      <c r="E388" s="735"/>
      <c r="F388" s="911"/>
      <c r="G388" s="910"/>
      <c r="H388" s="911"/>
      <c r="I388" s="911"/>
      <c r="J388" s="911"/>
      <c r="K388" s="911"/>
      <c r="L388" s="104">
        <v>136113.87</v>
      </c>
      <c r="M388" s="883"/>
      <c r="N388" s="913"/>
      <c r="O388" s="913"/>
      <c r="P388" s="942"/>
      <c r="Q388" s="104">
        <v>136113.87</v>
      </c>
      <c r="R388" s="911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</row>
    <row r="389" spans="1:122" ht="55.5" customHeight="1">
      <c r="A389" s="914" t="s">
        <v>448</v>
      </c>
      <c r="B389" s="914" t="s">
        <v>449</v>
      </c>
      <c r="C389" s="643" t="s">
        <v>450</v>
      </c>
      <c r="D389" s="680" t="s">
        <v>446</v>
      </c>
      <c r="E389" s="910"/>
      <c r="F389" s="911" t="s">
        <v>482</v>
      </c>
      <c r="G389" s="910"/>
      <c r="H389" s="911"/>
      <c r="I389" s="911" t="s">
        <v>615</v>
      </c>
      <c r="J389" s="911">
        <v>10</v>
      </c>
      <c r="K389" s="911">
        <v>5</v>
      </c>
      <c r="L389" s="100">
        <v>756637.58</v>
      </c>
      <c r="M389" s="883">
        <v>44702</v>
      </c>
      <c r="N389" s="913">
        <v>44858</v>
      </c>
      <c r="O389" s="913">
        <v>45213</v>
      </c>
      <c r="P389" s="724">
        <v>1</v>
      </c>
      <c r="Q389" s="644">
        <v>412021.9</v>
      </c>
      <c r="R389" s="943">
        <v>14</v>
      </c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</row>
    <row r="390" spans="1:122" ht="24" customHeight="1">
      <c r="A390" s="914"/>
      <c r="B390" s="914"/>
      <c r="C390" s="645" t="s">
        <v>447</v>
      </c>
      <c r="D390" s="680"/>
      <c r="E390" s="910"/>
      <c r="F390" s="911"/>
      <c r="G390" s="910"/>
      <c r="H390" s="911"/>
      <c r="I390" s="911"/>
      <c r="J390" s="911"/>
      <c r="K390" s="911"/>
      <c r="L390" s="100">
        <v>76003</v>
      </c>
      <c r="M390" s="883"/>
      <c r="N390" s="913"/>
      <c r="O390" s="913"/>
      <c r="P390" s="724"/>
      <c r="Q390" s="644">
        <v>76003</v>
      </c>
      <c r="R390" s="943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</row>
    <row r="391" spans="1:122" ht="55.5" customHeight="1">
      <c r="A391" s="944" t="s">
        <v>451</v>
      </c>
      <c r="B391" s="944" t="s">
        <v>452</v>
      </c>
      <c r="C391" s="646" t="s">
        <v>453</v>
      </c>
      <c r="D391" s="911" t="s">
        <v>446</v>
      </c>
      <c r="E391" s="910"/>
      <c r="F391" s="911" t="s">
        <v>482</v>
      </c>
      <c r="G391" s="910"/>
      <c r="H391" s="911"/>
      <c r="I391" s="911" t="s">
        <v>454</v>
      </c>
      <c r="J391" s="911">
        <v>10</v>
      </c>
      <c r="K391" s="911">
        <v>7</v>
      </c>
      <c r="L391" s="42">
        <v>2011888.96</v>
      </c>
      <c r="M391" s="883">
        <v>44704</v>
      </c>
      <c r="N391" s="913">
        <v>44881</v>
      </c>
      <c r="O391" s="913">
        <v>45210</v>
      </c>
      <c r="P391" s="942">
        <v>1</v>
      </c>
      <c r="Q391" s="647">
        <v>1013468.02</v>
      </c>
      <c r="R391" s="911">
        <v>16</v>
      </c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</row>
    <row r="392" spans="1:122" ht="39" customHeight="1">
      <c r="A392" s="944"/>
      <c r="B392" s="944"/>
      <c r="C392" s="648" t="s">
        <v>447</v>
      </c>
      <c r="D392" s="911"/>
      <c r="E392" s="910"/>
      <c r="F392" s="911"/>
      <c r="G392" s="910"/>
      <c r="H392" s="911"/>
      <c r="I392" s="911"/>
      <c r="J392" s="911"/>
      <c r="K392" s="911"/>
      <c r="L392" s="42">
        <v>297759.58</v>
      </c>
      <c r="M392" s="883"/>
      <c r="N392" s="913"/>
      <c r="O392" s="913"/>
      <c r="P392" s="942"/>
      <c r="Q392" s="647"/>
      <c r="R392" s="911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</row>
    <row r="393" spans="1:122" ht="30" customHeight="1" thickBot="1">
      <c r="A393" s="947" t="s">
        <v>455</v>
      </c>
      <c r="B393" s="947"/>
      <c r="C393" s="947"/>
      <c r="D393" s="947"/>
      <c r="E393" s="947"/>
      <c r="F393" s="947"/>
      <c r="G393" s="947"/>
      <c r="H393" s="947"/>
      <c r="I393" s="947"/>
      <c r="J393" s="947"/>
      <c r="K393" s="947"/>
      <c r="L393" s="289">
        <f>SUM(L385:L392)</f>
        <v>4625364.01</v>
      </c>
      <c r="M393" s="649"/>
      <c r="N393" s="649"/>
      <c r="O393" s="649"/>
      <c r="P393" s="649"/>
      <c r="Q393" s="649"/>
      <c r="R393" s="649"/>
      <c r="S393" s="475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</row>
    <row r="394" spans="1:122" ht="23.25" customHeight="1">
      <c r="A394" s="650"/>
      <c r="B394" s="650"/>
      <c r="C394" s="651"/>
      <c r="D394" s="652"/>
      <c r="E394" s="651"/>
      <c r="F394" s="651"/>
      <c r="G394" s="651"/>
      <c r="H394" s="651"/>
      <c r="I394" s="653"/>
      <c r="J394" s="654"/>
      <c r="K394" s="654"/>
      <c r="L394" s="655"/>
      <c r="M394" s="649"/>
      <c r="N394" s="656"/>
      <c r="O394" s="948"/>
      <c r="P394" s="948"/>
      <c r="Q394" s="948"/>
      <c r="R394" s="948"/>
      <c r="S394" s="27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</row>
    <row r="395" spans="1:122" ht="15" customHeight="1">
      <c r="A395" s="44" t="s">
        <v>495</v>
      </c>
      <c r="B395" s="44"/>
      <c r="C395" s="657"/>
      <c r="D395" s="658"/>
      <c r="E395" s="44"/>
      <c r="F395" s="44"/>
      <c r="G395" s="44"/>
      <c r="H395" s="44"/>
      <c r="I395" s="653"/>
      <c r="J395" s="654"/>
      <c r="K395" s="654"/>
      <c r="L395" s="655"/>
      <c r="M395" s="949"/>
      <c r="N395" s="949"/>
      <c r="O395" s="949"/>
      <c r="P395" s="659"/>
      <c r="Q395" s="659"/>
      <c r="R395" s="659"/>
      <c r="S395" s="27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</row>
    <row r="396" spans="1:122" ht="12" customHeight="1">
      <c r="A396" s="34"/>
      <c r="B396" s="34"/>
      <c r="C396" s="660"/>
      <c r="D396" s="661"/>
      <c r="E396" s="34"/>
      <c r="F396" s="34"/>
      <c r="G396" s="34"/>
      <c r="H396" s="34"/>
      <c r="I396" s="662"/>
      <c r="J396" s="82"/>
      <c r="K396" s="82"/>
      <c r="L396" s="82"/>
      <c r="M396" s="950"/>
      <c r="N396" s="950"/>
      <c r="O396" s="950"/>
      <c r="P396" s="82"/>
      <c r="Q396" s="82"/>
      <c r="R396" s="82"/>
      <c r="S396" s="27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</row>
    <row r="397" spans="1:122" ht="12" customHeight="1">
      <c r="A397" s="256" t="s">
        <v>484</v>
      </c>
      <c r="B397" s="256"/>
      <c r="C397" s="461"/>
      <c r="D397" s="664"/>
      <c r="E397" s="461"/>
      <c r="F397" s="461"/>
      <c r="G397" s="461"/>
      <c r="H397" s="461"/>
      <c r="I397" s="662"/>
      <c r="J397" s="663"/>
      <c r="K397" s="665"/>
      <c r="L397" s="665"/>
      <c r="M397" s="945"/>
      <c r="N397" s="945"/>
      <c r="O397" s="945"/>
      <c r="P397" s="663"/>
      <c r="Q397" s="663"/>
      <c r="R397" s="663"/>
      <c r="S397" s="2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</row>
    <row r="398" spans="1:122" ht="12" customHeight="1">
      <c r="A398" s="256" t="s">
        <v>485</v>
      </c>
      <c r="B398" s="256"/>
      <c r="C398" s="461"/>
      <c r="D398" s="664"/>
      <c r="E398" s="461"/>
      <c r="F398" s="461"/>
      <c r="G398" s="461"/>
      <c r="H398" s="461"/>
      <c r="I398" s="666"/>
      <c r="J398" s="667"/>
      <c r="K398" s="946"/>
      <c r="L398" s="946"/>
      <c r="M398" s="946"/>
      <c r="N398" s="667"/>
      <c r="O398" s="667"/>
      <c r="P398" s="667"/>
      <c r="Q398" s="667"/>
      <c r="R398" s="667"/>
      <c r="S398" s="27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</row>
    <row r="399" spans="1:122" ht="12" customHeight="1">
      <c r="A399" s="256" t="s">
        <v>52</v>
      </c>
      <c r="B399" s="256"/>
      <c r="C399" s="461"/>
      <c r="D399" s="664"/>
      <c r="E399" s="461"/>
      <c r="F399" s="461"/>
      <c r="G399" s="461"/>
      <c r="H399" s="461"/>
      <c r="I399" s="666"/>
      <c r="J399" s="667"/>
      <c r="K399" s="667"/>
      <c r="L399" s="668"/>
      <c r="M399" s="667"/>
      <c r="N399" s="667"/>
      <c r="O399" s="667"/>
      <c r="P399" s="667"/>
      <c r="Q399" s="667"/>
      <c r="R399" s="667"/>
      <c r="S399" s="27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</row>
    <row r="400" spans="1:122" ht="12" customHeight="1">
      <c r="A400" s="256" t="s">
        <v>487</v>
      </c>
      <c r="B400" s="256"/>
      <c r="C400" s="461"/>
      <c r="D400" s="664"/>
      <c r="E400" s="461"/>
      <c r="F400" s="461"/>
      <c r="G400" s="461"/>
      <c r="H400" s="461"/>
      <c r="I400" s="666"/>
      <c r="J400" s="667"/>
      <c r="K400" s="667"/>
      <c r="L400" s="667"/>
      <c r="M400" s="669"/>
      <c r="N400" s="667"/>
      <c r="O400" s="667"/>
      <c r="P400" s="667"/>
      <c r="Q400" s="667"/>
      <c r="R400" s="667"/>
      <c r="S400" s="27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</row>
    <row r="401" spans="1:122" ht="12" customHeight="1">
      <c r="A401" s="256" t="s">
        <v>488</v>
      </c>
      <c r="B401" s="256"/>
      <c r="C401" s="461"/>
      <c r="D401" s="664"/>
      <c r="E401" s="461"/>
      <c r="F401" s="461"/>
      <c r="G401" s="461"/>
      <c r="H401" s="461"/>
      <c r="I401" s="666"/>
      <c r="J401" s="667"/>
      <c r="K401" s="667"/>
      <c r="L401" s="667"/>
      <c r="M401" s="667"/>
      <c r="N401" s="667"/>
      <c r="O401" s="667"/>
      <c r="P401" s="667"/>
      <c r="Q401" s="667"/>
      <c r="R401" s="667"/>
      <c r="S401" s="27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</row>
    <row r="402" spans="1:122" ht="12" customHeight="1">
      <c r="A402" s="256" t="s">
        <v>489</v>
      </c>
      <c r="B402" s="256"/>
      <c r="C402" s="461"/>
      <c r="D402" s="664"/>
      <c r="E402" s="461"/>
      <c r="F402" s="461"/>
      <c r="G402" s="461"/>
      <c r="H402" s="461"/>
      <c r="I402" s="666"/>
      <c r="J402" s="667"/>
      <c r="K402" s="667"/>
      <c r="L402" s="667"/>
      <c r="M402" s="667"/>
      <c r="N402" s="667"/>
      <c r="O402" s="667"/>
      <c r="P402" s="667"/>
      <c r="Q402" s="667"/>
      <c r="R402" s="667"/>
      <c r="S402" s="27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</row>
    <row r="403" spans="1:122" ht="12" customHeight="1">
      <c r="A403" s="256" t="s">
        <v>490</v>
      </c>
      <c r="B403" s="256"/>
      <c r="C403" s="461"/>
      <c r="D403" s="664"/>
      <c r="E403" s="461"/>
      <c r="F403" s="461"/>
      <c r="G403" s="461"/>
      <c r="H403" s="461"/>
      <c r="I403" s="666"/>
      <c r="J403" s="667"/>
      <c r="K403" s="667"/>
      <c r="L403" s="667"/>
      <c r="M403" s="667"/>
      <c r="N403" s="667"/>
      <c r="O403" s="667"/>
      <c r="P403" s="667"/>
      <c r="Q403" s="667"/>
      <c r="R403" s="667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</row>
    <row r="404" spans="1:122" ht="12" customHeight="1">
      <c r="A404" s="670" t="s">
        <v>491</v>
      </c>
      <c r="B404" s="670"/>
      <c r="C404" s="671"/>
      <c r="D404" s="672"/>
      <c r="E404" s="671"/>
      <c r="F404" s="671"/>
      <c r="G404" s="671"/>
      <c r="H404" s="671"/>
      <c r="I404" s="666"/>
      <c r="J404" s="667"/>
      <c r="K404" s="667"/>
      <c r="L404" s="667"/>
      <c r="M404" s="667"/>
      <c r="N404" s="667"/>
      <c r="O404" s="667"/>
      <c r="P404" s="667"/>
      <c r="Q404" s="667"/>
      <c r="R404" s="667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</row>
    <row r="405" spans="1:122" ht="12" customHeight="1">
      <c r="A405" s="670" t="s">
        <v>492</v>
      </c>
      <c r="B405" s="670"/>
      <c r="C405" s="671"/>
      <c r="D405" s="672"/>
      <c r="E405" s="671"/>
      <c r="F405" s="671"/>
      <c r="G405" s="671"/>
      <c r="H405" s="671"/>
      <c r="I405" s="666"/>
      <c r="J405" s="667"/>
      <c r="K405" s="667"/>
      <c r="L405" s="667"/>
      <c r="M405" s="667"/>
      <c r="N405" s="667"/>
      <c r="O405" s="667"/>
      <c r="P405" s="667"/>
      <c r="Q405" s="667"/>
      <c r="R405" s="667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</row>
    <row r="406" spans="1:122" ht="12" customHeight="1">
      <c r="A406" s="670" t="s">
        <v>456</v>
      </c>
      <c r="B406" s="670"/>
      <c r="C406" s="671"/>
      <c r="D406" s="672"/>
      <c r="E406" s="670"/>
      <c r="F406" s="670"/>
      <c r="G406" s="670"/>
      <c r="H406" s="673"/>
      <c r="I406" s="109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</row>
    <row r="407" spans="1:122" ht="12" customHeight="1">
      <c r="A407" s="670" t="s">
        <v>457</v>
      </c>
      <c r="B407" s="670"/>
      <c r="D407" s="109"/>
      <c r="I407" s="109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</row>
    <row r="408" spans="1:122" ht="13.5" customHeight="1">
      <c r="A408" s="670" t="s">
        <v>458</v>
      </c>
      <c r="B408" s="670"/>
      <c r="D408" s="109"/>
      <c r="I408" s="109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</row>
    <row r="409" spans="1:122" ht="12.75">
      <c r="A409" s="670" t="s">
        <v>459</v>
      </c>
      <c r="B409" s="670"/>
      <c r="C409" s="670"/>
      <c r="D409" s="674"/>
      <c r="I409" s="1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</row>
    <row r="410" spans="1:122" ht="12.75">
      <c r="A410" s="670" t="s">
        <v>460</v>
      </c>
      <c r="B410" s="670"/>
      <c r="C410" s="670"/>
      <c r="D410" s="674"/>
      <c r="I410" s="109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</row>
    <row r="411" spans="1:122" ht="12.75">
      <c r="A411" s="670" t="s">
        <v>461</v>
      </c>
      <c r="B411" s="670"/>
      <c r="C411" s="670"/>
      <c r="D411" s="674"/>
      <c r="I411" s="109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</row>
    <row r="412" spans="1:122" ht="12.75">
      <c r="A412" s="670" t="s">
        <v>462</v>
      </c>
      <c r="B412" s="670"/>
      <c r="D412" s="109"/>
      <c r="I412" s="109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</row>
    <row r="413" spans="4:122" ht="12.75">
      <c r="D413" s="109"/>
      <c r="I413" s="109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</row>
  </sheetData>
  <sheetProtection selectLockedCells="1" selectUnlockedCells="1"/>
  <mergeCells count="977">
    <mergeCell ref="M397:O397"/>
    <mergeCell ref="K398:M398"/>
    <mergeCell ref="A393:K393"/>
    <mergeCell ref="O394:R394"/>
    <mergeCell ref="M395:O395"/>
    <mergeCell ref="M396:O396"/>
    <mergeCell ref="P391:P392"/>
    <mergeCell ref="R391:R392"/>
    <mergeCell ref="I391:I392"/>
    <mergeCell ref="J391:J392"/>
    <mergeCell ref="K391:K392"/>
    <mergeCell ref="M391:M392"/>
    <mergeCell ref="A391:A392"/>
    <mergeCell ref="B391:B392"/>
    <mergeCell ref="D391:D392"/>
    <mergeCell ref="E391:E392"/>
    <mergeCell ref="F391:F392"/>
    <mergeCell ref="G391:G392"/>
    <mergeCell ref="H391:H392"/>
    <mergeCell ref="O389:O390"/>
    <mergeCell ref="P389:P390"/>
    <mergeCell ref="R389:R390"/>
    <mergeCell ref="J389:J390"/>
    <mergeCell ref="K389:K390"/>
    <mergeCell ref="M389:M390"/>
    <mergeCell ref="N389:N390"/>
    <mergeCell ref="N391:N392"/>
    <mergeCell ref="O391:O392"/>
    <mergeCell ref="F389:F390"/>
    <mergeCell ref="G389:G390"/>
    <mergeCell ref="H389:H390"/>
    <mergeCell ref="I389:I390"/>
    <mergeCell ref="A389:A390"/>
    <mergeCell ref="B389:B390"/>
    <mergeCell ref="D389:D390"/>
    <mergeCell ref="E389:E390"/>
    <mergeCell ref="N387:N388"/>
    <mergeCell ref="O387:O388"/>
    <mergeCell ref="P387:P388"/>
    <mergeCell ref="R387:R388"/>
    <mergeCell ref="I387:I388"/>
    <mergeCell ref="J387:J388"/>
    <mergeCell ref="K387:K388"/>
    <mergeCell ref="M387:M388"/>
    <mergeCell ref="A387:A388"/>
    <mergeCell ref="B387:B388"/>
    <mergeCell ref="D387:D388"/>
    <mergeCell ref="E387:E388"/>
    <mergeCell ref="F387:F388"/>
    <mergeCell ref="G387:G388"/>
    <mergeCell ref="H387:H388"/>
    <mergeCell ref="P383:P384"/>
    <mergeCell ref="Q383:Q384"/>
    <mergeCell ref="R383:R384"/>
    <mergeCell ref="L383:L384"/>
    <mergeCell ref="M383:M384"/>
    <mergeCell ref="N383:N384"/>
    <mergeCell ref="O383:O384"/>
    <mergeCell ref="E383:H383"/>
    <mergeCell ref="I383:I384"/>
    <mergeCell ref="J383:J384"/>
    <mergeCell ref="K383:K384"/>
    <mergeCell ref="A383:A384"/>
    <mergeCell ref="B383:B384"/>
    <mergeCell ref="C383:C384"/>
    <mergeCell ref="D383:D384"/>
    <mergeCell ref="A374:E374"/>
    <mergeCell ref="A375:I375"/>
    <mergeCell ref="C379:R379"/>
    <mergeCell ref="C381:R381"/>
    <mergeCell ref="O349:O350"/>
    <mergeCell ref="Q349:Q350"/>
    <mergeCell ref="R349:R350"/>
    <mergeCell ref="A360:K360"/>
    <mergeCell ref="J349:J350"/>
    <mergeCell ref="K349:K350"/>
    <mergeCell ref="M349:M350"/>
    <mergeCell ref="N349:N350"/>
    <mergeCell ref="A349:A350"/>
    <mergeCell ref="B349:B350"/>
    <mergeCell ref="D349:D350"/>
    <mergeCell ref="I349:I350"/>
    <mergeCell ref="N347:N348"/>
    <mergeCell ref="O347:O348"/>
    <mergeCell ref="Q347:Q348"/>
    <mergeCell ref="R347:R348"/>
    <mergeCell ref="I347:I348"/>
    <mergeCell ref="J347:J348"/>
    <mergeCell ref="K347:K348"/>
    <mergeCell ref="M347:M348"/>
    <mergeCell ref="O343:O345"/>
    <mergeCell ref="Q343:Q345"/>
    <mergeCell ref="R343:R345"/>
    <mergeCell ref="A347:A348"/>
    <mergeCell ref="B347:B348"/>
    <mergeCell ref="D347:D348"/>
    <mergeCell ref="E347:E348"/>
    <mergeCell ref="F347:F348"/>
    <mergeCell ref="G347:G348"/>
    <mergeCell ref="H347:H348"/>
    <mergeCell ref="K343:K345"/>
    <mergeCell ref="M343:M345"/>
    <mergeCell ref="N343:N345"/>
    <mergeCell ref="A343:A345"/>
    <mergeCell ref="B343:B345"/>
    <mergeCell ref="D343:D345"/>
    <mergeCell ref="E343:E345"/>
    <mergeCell ref="F343:F345"/>
    <mergeCell ref="G343:G345"/>
    <mergeCell ref="H343:H345"/>
    <mergeCell ref="I343:I345"/>
    <mergeCell ref="P340:P341"/>
    <mergeCell ref="Q340:Q341"/>
    <mergeCell ref="R340:R341"/>
    <mergeCell ref="L340:L341"/>
    <mergeCell ref="M340:M341"/>
    <mergeCell ref="N340:N341"/>
    <mergeCell ref="O340:O341"/>
    <mergeCell ref="J343:J345"/>
    <mergeCell ref="C336:R336"/>
    <mergeCell ref="C338:R338"/>
    <mergeCell ref="A340:A341"/>
    <mergeCell ref="B340:B341"/>
    <mergeCell ref="C340:C341"/>
    <mergeCell ref="D340:D341"/>
    <mergeCell ref="E340:H340"/>
    <mergeCell ref="I340:I341"/>
    <mergeCell ref="J340:J341"/>
    <mergeCell ref="K340:K341"/>
    <mergeCell ref="O305:O306"/>
    <mergeCell ref="R305:R306"/>
    <mergeCell ref="A320:K320"/>
    <mergeCell ref="J305:J306"/>
    <mergeCell ref="K305:K306"/>
    <mergeCell ref="M305:M306"/>
    <mergeCell ref="N305:N306"/>
    <mergeCell ref="A305:A306"/>
    <mergeCell ref="B305:B306"/>
    <mergeCell ref="R301:R304"/>
    <mergeCell ref="O299:O300"/>
    <mergeCell ref="R299:R300"/>
    <mergeCell ref="D305:D306"/>
    <mergeCell ref="I305:I306"/>
    <mergeCell ref="N301:N304"/>
    <mergeCell ref="O301:O304"/>
    <mergeCell ref="J301:J304"/>
    <mergeCell ref="K301:K304"/>
    <mergeCell ref="M301:M304"/>
    <mergeCell ref="O297:O298"/>
    <mergeCell ref="R297:R298"/>
    <mergeCell ref="A301:A304"/>
    <mergeCell ref="B301:B304"/>
    <mergeCell ref="D301:D304"/>
    <mergeCell ref="I301:I304"/>
    <mergeCell ref="A299:A300"/>
    <mergeCell ref="B299:B300"/>
    <mergeCell ref="D299:D300"/>
    <mergeCell ref="I299:I300"/>
    <mergeCell ref="M297:M298"/>
    <mergeCell ref="N297:N298"/>
    <mergeCell ref="J299:J300"/>
    <mergeCell ref="K299:K300"/>
    <mergeCell ref="M299:M300"/>
    <mergeCell ref="N299:N300"/>
    <mergeCell ref="M293:M296"/>
    <mergeCell ref="N293:N296"/>
    <mergeCell ref="O293:O296"/>
    <mergeCell ref="R293:R296"/>
    <mergeCell ref="A297:A298"/>
    <mergeCell ref="B297:B298"/>
    <mergeCell ref="D297:D298"/>
    <mergeCell ref="I297:I298"/>
    <mergeCell ref="J297:J298"/>
    <mergeCell ref="K297:K298"/>
    <mergeCell ref="A293:A296"/>
    <mergeCell ref="B293:B296"/>
    <mergeCell ref="D293:D296"/>
    <mergeCell ref="I293:I296"/>
    <mergeCell ref="J293:J296"/>
    <mergeCell ref="K293:K296"/>
    <mergeCell ref="A289:A292"/>
    <mergeCell ref="B289:B292"/>
    <mergeCell ref="D289:D292"/>
    <mergeCell ref="I289:I292"/>
    <mergeCell ref="J289:J292"/>
    <mergeCell ref="K289:K292"/>
    <mergeCell ref="M289:M292"/>
    <mergeCell ref="N289:N292"/>
    <mergeCell ref="O285:O286"/>
    <mergeCell ref="R285:R286"/>
    <mergeCell ref="J285:J286"/>
    <mergeCell ref="K285:K286"/>
    <mergeCell ref="M285:M286"/>
    <mergeCell ref="N285:N286"/>
    <mergeCell ref="O289:O292"/>
    <mergeCell ref="R289:R292"/>
    <mergeCell ref="A285:A286"/>
    <mergeCell ref="B285:B286"/>
    <mergeCell ref="D285:D286"/>
    <mergeCell ref="I285:I286"/>
    <mergeCell ref="Q283:Q284"/>
    <mergeCell ref="R283:R284"/>
    <mergeCell ref="M283:M284"/>
    <mergeCell ref="N283:N284"/>
    <mergeCell ref="O283:O284"/>
    <mergeCell ref="P283:P284"/>
    <mergeCell ref="C281:R281"/>
    <mergeCell ref="A283:A284"/>
    <mergeCell ref="B283:B284"/>
    <mergeCell ref="C283:C284"/>
    <mergeCell ref="D283:D284"/>
    <mergeCell ref="E283:H283"/>
    <mergeCell ref="I283:I284"/>
    <mergeCell ref="J283:J284"/>
    <mergeCell ref="K283:K284"/>
    <mergeCell ref="L283:L284"/>
    <mergeCell ref="M268:P269"/>
    <mergeCell ref="A276:H276"/>
    <mergeCell ref="A277:I277"/>
    <mergeCell ref="C279:R279"/>
    <mergeCell ref="O263:R263"/>
    <mergeCell ref="O264:R264"/>
    <mergeCell ref="J265:R265"/>
    <mergeCell ref="L266:O266"/>
    <mergeCell ref="P258:P259"/>
    <mergeCell ref="R258:R259"/>
    <mergeCell ref="A262:K262"/>
    <mergeCell ref="M257:M259"/>
    <mergeCell ref="N257:N259"/>
    <mergeCell ref="O257:O259"/>
    <mergeCell ref="Q257:Q259"/>
    <mergeCell ref="H257:H259"/>
    <mergeCell ref="I257:I259"/>
    <mergeCell ref="J257:J259"/>
    <mergeCell ref="K257:K259"/>
    <mergeCell ref="A257:A259"/>
    <mergeCell ref="E257:E259"/>
    <mergeCell ref="F257:F259"/>
    <mergeCell ref="G257:G259"/>
    <mergeCell ref="Q253:Q254"/>
    <mergeCell ref="A255:A256"/>
    <mergeCell ref="E255:E256"/>
    <mergeCell ref="F255:F256"/>
    <mergeCell ref="G255:G256"/>
    <mergeCell ref="O255:O256"/>
    <mergeCell ref="Q255:Q256"/>
    <mergeCell ref="K253:K256"/>
    <mergeCell ref="M253:M256"/>
    <mergeCell ref="N253:N254"/>
    <mergeCell ref="O253:O254"/>
    <mergeCell ref="H253:H254"/>
    <mergeCell ref="I253:I254"/>
    <mergeCell ref="J253:J256"/>
    <mergeCell ref="H255:H256"/>
    <mergeCell ref="I255:I256"/>
    <mergeCell ref="N255:N256"/>
    <mergeCell ref="A253:A254"/>
    <mergeCell ref="B253:B259"/>
    <mergeCell ref="D253:D259"/>
    <mergeCell ref="E253:E254"/>
    <mergeCell ref="F253:F254"/>
    <mergeCell ref="G253:G254"/>
    <mergeCell ref="Q249:Q250"/>
    <mergeCell ref="A251:A252"/>
    <mergeCell ref="E251:E252"/>
    <mergeCell ref="F251:F252"/>
    <mergeCell ref="G251:G252"/>
    <mergeCell ref="H251:H252"/>
    <mergeCell ref="I251:I252"/>
    <mergeCell ref="N251:N252"/>
    <mergeCell ref="O251:O252"/>
    <mergeCell ref="Q251:Q252"/>
    <mergeCell ref="P246:P248"/>
    <mergeCell ref="J249:J252"/>
    <mergeCell ref="K249:K252"/>
    <mergeCell ref="M249:M252"/>
    <mergeCell ref="N249:N250"/>
    <mergeCell ref="F249:F250"/>
    <mergeCell ref="G249:G250"/>
    <mergeCell ref="H249:H250"/>
    <mergeCell ref="I249:I250"/>
    <mergeCell ref="O249:O250"/>
    <mergeCell ref="R246:R247"/>
    <mergeCell ref="F246:F248"/>
    <mergeCell ref="G246:G248"/>
    <mergeCell ref="H246:H248"/>
    <mergeCell ref="I246:I248"/>
    <mergeCell ref="A249:A250"/>
    <mergeCell ref="B249:B252"/>
    <mergeCell ref="D249:D252"/>
    <mergeCell ref="E249:E250"/>
    <mergeCell ref="O246:O248"/>
    <mergeCell ref="O243:O245"/>
    <mergeCell ref="P243:P245"/>
    <mergeCell ref="Q243:Q245"/>
    <mergeCell ref="R243:R244"/>
    <mergeCell ref="J243:J248"/>
    <mergeCell ref="K243:K248"/>
    <mergeCell ref="M243:M248"/>
    <mergeCell ref="N243:N245"/>
    <mergeCell ref="N246:N248"/>
    <mergeCell ref="Q246:Q248"/>
    <mergeCell ref="F243:F245"/>
    <mergeCell ref="G243:G245"/>
    <mergeCell ref="H243:H245"/>
    <mergeCell ref="I243:I245"/>
    <mergeCell ref="A243:A245"/>
    <mergeCell ref="B243:B248"/>
    <mergeCell ref="D243:D248"/>
    <mergeCell ref="E243:E245"/>
    <mergeCell ref="A246:A248"/>
    <mergeCell ref="E246:E248"/>
    <mergeCell ref="P237:P238"/>
    <mergeCell ref="Q237:Q238"/>
    <mergeCell ref="R237:R238"/>
    <mergeCell ref="L237:L238"/>
    <mergeCell ref="M237:M238"/>
    <mergeCell ref="N237:N238"/>
    <mergeCell ref="O237:O238"/>
    <mergeCell ref="E237:H237"/>
    <mergeCell ref="I237:I238"/>
    <mergeCell ref="J237:J238"/>
    <mergeCell ref="K237:K238"/>
    <mergeCell ref="A237:A238"/>
    <mergeCell ref="B237:B238"/>
    <mergeCell ref="C237:C238"/>
    <mergeCell ref="D237:D238"/>
    <mergeCell ref="A230:R230"/>
    <mergeCell ref="A231:R231"/>
    <mergeCell ref="A233:R233"/>
    <mergeCell ref="A235:R235"/>
    <mergeCell ref="A216:K216"/>
    <mergeCell ref="O217:R217"/>
    <mergeCell ref="J218:R218"/>
    <mergeCell ref="A228:H228"/>
    <mergeCell ref="K214:K215"/>
    <mergeCell ref="M214:M215"/>
    <mergeCell ref="N214:N215"/>
    <mergeCell ref="O214:O215"/>
    <mergeCell ref="F214:F215"/>
    <mergeCell ref="G214:G215"/>
    <mergeCell ref="I214:I215"/>
    <mergeCell ref="J214:J215"/>
    <mergeCell ref="A214:A215"/>
    <mergeCell ref="B214:B215"/>
    <mergeCell ref="D214:D215"/>
    <mergeCell ref="E214:E215"/>
    <mergeCell ref="P212:P213"/>
    <mergeCell ref="Q212:Q213"/>
    <mergeCell ref="A212:A213"/>
    <mergeCell ref="B212:B213"/>
    <mergeCell ref="I212:I213"/>
    <mergeCell ref="J212:J213"/>
    <mergeCell ref="R212:R213"/>
    <mergeCell ref="L212:L213"/>
    <mergeCell ref="M212:M213"/>
    <mergeCell ref="N212:N213"/>
    <mergeCell ref="O212:O213"/>
    <mergeCell ref="C208:R208"/>
    <mergeCell ref="C210:R210"/>
    <mergeCell ref="C212:C213"/>
    <mergeCell ref="D212:D213"/>
    <mergeCell ref="E212:H212"/>
    <mergeCell ref="K212:K213"/>
    <mergeCell ref="O185:R185"/>
    <mergeCell ref="O186:R186"/>
    <mergeCell ref="J187:R187"/>
    <mergeCell ref="A206:R206"/>
    <mergeCell ref="O174:O175"/>
    <mergeCell ref="P174:P175"/>
    <mergeCell ref="R174:R175"/>
    <mergeCell ref="A184:K184"/>
    <mergeCell ref="J174:J175"/>
    <mergeCell ref="M172:M173"/>
    <mergeCell ref="N172:N173"/>
    <mergeCell ref="K174:K175"/>
    <mergeCell ref="M174:M175"/>
    <mergeCell ref="N174:N175"/>
    <mergeCell ref="F174:F175"/>
    <mergeCell ref="G174:G175"/>
    <mergeCell ref="H174:H175"/>
    <mergeCell ref="I174:I175"/>
    <mergeCell ref="J172:J173"/>
    <mergeCell ref="K172:K173"/>
    <mergeCell ref="A174:A175"/>
    <mergeCell ref="B174:B175"/>
    <mergeCell ref="D174:D175"/>
    <mergeCell ref="E174:E175"/>
    <mergeCell ref="P164:P171"/>
    <mergeCell ref="M162:M163"/>
    <mergeCell ref="O172:O173"/>
    <mergeCell ref="P172:P173"/>
    <mergeCell ref="A172:A173"/>
    <mergeCell ref="B172:B173"/>
    <mergeCell ref="D172:D173"/>
    <mergeCell ref="G172:G173"/>
    <mergeCell ref="H172:H173"/>
    <mergeCell ref="I172:I173"/>
    <mergeCell ref="A164:A171"/>
    <mergeCell ref="B164:B171"/>
    <mergeCell ref="C164:C165"/>
    <mergeCell ref="D164:D165"/>
    <mergeCell ref="E164:E165"/>
    <mergeCell ref="I164:I165"/>
    <mergeCell ref="C160:R160"/>
    <mergeCell ref="A162:A163"/>
    <mergeCell ref="B162:B163"/>
    <mergeCell ref="C162:C163"/>
    <mergeCell ref="D162:D163"/>
    <mergeCell ref="E162:H162"/>
    <mergeCell ref="I162:I163"/>
    <mergeCell ref="Q162:Q163"/>
    <mergeCell ref="R162:R163"/>
    <mergeCell ref="J162:J163"/>
    <mergeCell ref="K162:K163"/>
    <mergeCell ref="L162:L163"/>
    <mergeCell ref="A154:C154"/>
    <mergeCell ref="E155:J155"/>
    <mergeCell ref="A157:C157"/>
    <mergeCell ref="C158:R158"/>
    <mergeCell ref="N162:N163"/>
    <mergeCell ref="O162:O163"/>
    <mergeCell ref="P162:P163"/>
    <mergeCell ref="A151:C151"/>
    <mergeCell ref="E151:F151"/>
    <mergeCell ref="N151:R151"/>
    <mergeCell ref="E152:F152"/>
    <mergeCell ref="P144:P145"/>
    <mergeCell ref="Q144:Q145"/>
    <mergeCell ref="A146:K146"/>
    <mergeCell ref="O148:R148"/>
    <mergeCell ref="P142:P143"/>
    <mergeCell ref="Q142:Q143"/>
    <mergeCell ref="A144:A145"/>
    <mergeCell ref="D144:D145"/>
    <mergeCell ref="I144:I145"/>
    <mergeCell ref="J144:J145"/>
    <mergeCell ref="K144:K145"/>
    <mergeCell ref="M144:M145"/>
    <mergeCell ref="N144:N145"/>
    <mergeCell ref="O144:O145"/>
    <mergeCell ref="P140:P141"/>
    <mergeCell ref="Q140:Q141"/>
    <mergeCell ref="A142:A143"/>
    <mergeCell ref="D142:D143"/>
    <mergeCell ref="I142:I143"/>
    <mergeCell ref="J142:J143"/>
    <mergeCell ref="K142:K143"/>
    <mergeCell ref="M142:M143"/>
    <mergeCell ref="N142:N143"/>
    <mergeCell ref="O142:O143"/>
    <mergeCell ref="P138:P139"/>
    <mergeCell ref="Q138:Q139"/>
    <mergeCell ref="A140:A141"/>
    <mergeCell ref="D140:D141"/>
    <mergeCell ref="I140:I141"/>
    <mergeCell ref="J140:J141"/>
    <mergeCell ref="K140:K141"/>
    <mergeCell ref="M140:M141"/>
    <mergeCell ref="N140:N141"/>
    <mergeCell ref="O140:O141"/>
    <mergeCell ref="P135:P137"/>
    <mergeCell ref="Q135:Q137"/>
    <mergeCell ref="A138:A139"/>
    <mergeCell ref="D138:D139"/>
    <mergeCell ref="I138:I139"/>
    <mergeCell ref="J138:J139"/>
    <mergeCell ref="K138:K139"/>
    <mergeCell ref="M138:M139"/>
    <mergeCell ref="N138:N139"/>
    <mergeCell ref="O138:O139"/>
    <mergeCell ref="K135:K137"/>
    <mergeCell ref="M135:M137"/>
    <mergeCell ref="N135:N137"/>
    <mergeCell ref="O135:O137"/>
    <mergeCell ref="A135:A137"/>
    <mergeCell ref="D135:D137"/>
    <mergeCell ref="I135:I137"/>
    <mergeCell ref="J135:J137"/>
    <mergeCell ref="O132:O134"/>
    <mergeCell ref="P132:P134"/>
    <mergeCell ref="Q132:Q133"/>
    <mergeCell ref="A132:A134"/>
    <mergeCell ref="B132:B134"/>
    <mergeCell ref="D132:D134"/>
    <mergeCell ref="I132:I134"/>
    <mergeCell ref="J132:J134"/>
    <mergeCell ref="K132:K134"/>
    <mergeCell ref="M132:M134"/>
    <mergeCell ref="N129:N131"/>
    <mergeCell ref="O129:O131"/>
    <mergeCell ref="P129:P131"/>
    <mergeCell ref="Q129:Q130"/>
    <mergeCell ref="P127:P128"/>
    <mergeCell ref="Q127:Q128"/>
    <mergeCell ref="N127:N128"/>
    <mergeCell ref="O127:O128"/>
    <mergeCell ref="N132:N134"/>
    <mergeCell ref="R127:R128"/>
    <mergeCell ref="A129:A131"/>
    <mergeCell ref="B129:B131"/>
    <mergeCell ref="D129:D131"/>
    <mergeCell ref="I129:I131"/>
    <mergeCell ref="J129:J131"/>
    <mergeCell ref="K129:K131"/>
    <mergeCell ref="M129:M131"/>
    <mergeCell ref="L127:L128"/>
    <mergeCell ref="M127:M128"/>
    <mergeCell ref="C123:R123"/>
    <mergeCell ref="C125:R125"/>
    <mergeCell ref="A127:A128"/>
    <mergeCell ref="B127:B128"/>
    <mergeCell ref="C127:C128"/>
    <mergeCell ref="D127:D128"/>
    <mergeCell ref="E127:H127"/>
    <mergeCell ref="I127:I128"/>
    <mergeCell ref="J127:J128"/>
    <mergeCell ref="K127:K128"/>
    <mergeCell ref="A112:G112"/>
    <mergeCell ref="A113:F113"/>
    <mergeCell ref="A115:D115"/>
    <mergeCell ref="A116:I116"/>
    <mergeCell ref="A100:D100"/>
    <mergeCell ref="A108:D108"/>
    <mergeCell ref="A109:D109"/>
    <mergeCell ref="A110:E110"/>
    <mergeCell ref="A77:A78"/>
    <mergeCell ref="A81:A82"/>
    <mergeCell ref="A89:A90"/>
    <mergeCell ref="A96:K96"/>
    <mergeCell ref="R66:R67"/>
    <mergeCell ref="A70:A71"/>
    <mergeCell ref="O66:O67"/>
    <mergeCell ref="P66:P67"/>
    <mergeCell ref="Q66:Q67"/>
    <mergeCell ref="L66:L67"/>
    <mergeCell ref="M66:M67"/>
    <mergeCell ref="N66:N67"/>
    <mergeCell ref="D62:R62"/>
    <mergeCell ref="D64:R64"/>
    <mergeCell ref="A66:A67"/>
    <mergeCell ref="B66:B67"/>
    <mergeCell ref="C66:C67"/>
    <mergeCell ref="D66:D67"/>
    <mergeCell ref="E66:H66"/>
    <mergeCell ref="I66:I67"/>
    <mergeCell ref="CN35:CN36"/>
    <mergeCell ref="J66:J67"/>
    <mergeCell ref="K66:K67"/>
    <mergeCell ref="M31:M32"/>
    <mergeCell ref="N31:N32"/>
    <mergeCell ref="N39:N40"/>
    <mergeCell ref="A60:R60"/>
    <mergeCell ref="N33:N34"/>
    <mergeCell ref="O31:O32"/>
    <mergeCell ref="O39:O40"/>
    <mergeCell ref="CV35:CV36"/>
    <mergeCell ref="CW35:CW36"/>
    <mergeCell ref="CX35:CX36"/>
    <mergeCell ref="CY35:CY36"/>
    <mergeCell ref="CZ35:CZ36"/>
    <mergeCell ref="DA35:DA36"/>
    <mergeCell ref="DR35:DR36"/>
    <mergeCell ref="DN35:DN36"/>
    <mergeCell ref="DO35:DO36"/>
    <mergeCell ref="DP35:DP36"/>
    <mergeCell ref="DQ35:DQ36"/>
    <mergeCell ref="DE35:DE36"/>
    <mergeCell ref="DK35:DK36"/>
    <mergeCell ref="DL35:DL36"/>
    <mergeCell ref="DM35:DM36"/>
    <mergeCell ref="DF35:DF36"/>
    <mergeCell ref="DG35:DG36"/>
    <mergeCell ref="DH35:DH36"/>
    <mergeCell ref="DI35:DI36"/>
    <mergeCell ref="DJ35:DJ36"/>
    <mergeCell ref="DB35:DB36"/>
    <mergeCell ref="DC35:DC36"/>
    <mergeCell ref="DD35:DD36"/>
    <mergeCell ref="CO35:CO36"/>
    <mergeCell ref="CP35:CP36"/>
    <mergeCell ref="CQ35:CQ36"/>
    <mergeCell ref="CR35:CR36"/>
    <mergeCell ref="CS35:CS36"/>
    <mergeCell ref="CT35:CT36"/>
    <mergeCell ref="CC35:CC36"/>
    <mergeCell ref="CU35:CU36"/>
    <mergeCell ref="CF35:CF36"/>
    <mergeCell ref="CG35:CG36"/>
    <mergeCell ref="CH35:CH36"/>
    <mergeCell ref="CI35:CI36"/>
    <mergeCell ref="CJ35:CJ36"/>
    <mergeCell ref="CK35:CK36"/>
    <mergeCell ref="CL35:CL36"/>
    <mergeCell ref="CM35:CM36"/>
    <mergeCell ref="BW35:BW36"/>
    <mergeCell ref="BX35:BX36"/>
    <mergeCell ref="BY35:BY36"/>
    <mergeCell ref="BZ35:BZ36"/>
    <mergeCell ref="CA35:CA36"/>
    <mergeCell ref="CB35:CB36"/>
    <mergeCell ref="BM35:BM36"/>
    <mergeCell ref="CD35:CD36"/>
    <mergeCell ref="CE35:CE36"/>
    <mergeCell ref="BP35:BP36"/>
    <mergeCell ref="BQ35:BQ36"/>
    <mergeCell ref="BR35:BR36"/>
    <mergeCell ref="BS35:BS36"/>
    <mergeCell ref="BT35:BT36"/>
    <mergeCell ref="BU35:BU36"/>
    <mergeCell ref="BV35:BV36"/>
    <mergeCell ref="BG35:BG36"/>
    <mergeCell ref="BH35:BH36"/>
    <mergeCell ref="BI35:BI36"/>
    <mergeCell ref="BJ35:BJ36"/>
    <mergeCell ref="BK35:BK36"/>
    <mergeCell ref="BL35:BL36"/>
    <mergeCell ref="AW35:AW36"/>
    <mergeCell ref="BN35:BN36"/>
    <mergeCell ref="BO35:BO36"/>
    <mergeCell ref="AZ35:AZ36"/>
    <mergeCell ref="BA35:BA36"/>
    <mergeCell ref="BB35:BB36"/>
    <mergeCell ref="BC35:BC36"/>
    <mergeCell ref="BD35:BD36"/>
    <mergeCell ref="BE35:BE36"/>
    <mergeCell ref="BF35:BF36"/>
    <mergeCell ref="AQ35:AQ36"/>
    <mergeCell ref="AR35:AR36"/>
    <mergeCell ref="AS35:AS36"/>
    <mergeCell ref="AT35:AT36"/>
    <mergeCell ref="AU35:AU36"/>
    <mergeCell ref="AV35:AV36"/>
    <mergeCell ref="AD35:AD36"/>
    <mergeCell ref="AE35:AE36"/>
    <mergeCell ref="AF35:AF36"/>
    <mergeCell ref="AG35:AG36"/>
    <mergeCell ref="AX35:AX36"/>
    <mergeCell ref="AY35:AY36"/>
    <mergeCell ref="AJ35:AJ36"/>
    <mergeCell ref="AK35:AK36"/>
    <mergeCell ref="AL35:AL36"/>
    <mergeCell ref="AM35:AM36"/>
    <mergeCell ref="X35:X36"/>
    <mergeCell ref="Y35:Y36"/>
    <mergeCell ref="Z35:Z36"/>
    <mergeCell ref="AA35:AA36"/>
    <mergeCell ref="AB35:AB36"/>
    <mergeCell ref="AC35:AC36"/>
    <mergeCell ref="DQ29:DQ30"/>
    <mergeCell ref="DJ29:DJ30"/>
    <mergeCell ref="DK29:DK30"/>
    <mergeCell ref="DL29:DL30"/>
    <mergeCell ref="CW29:CW30"/>
    <mergeCell ref="AH35:AH36"/>
    <mergeCell ref="AI35:AI36"/>
    <mergeCell ref="AN35:AN36"/>
    <mergeCell ref="AO35:AO36"/>
    <mergeCell ref="AP35:AP36"/>
    <mergeCell ref="DE29:DE30"/>
    <mergeCell ref="DF29:DF30"/>
    <mergeCell ref="DG29:DG30"/>
    <mergeCell ref="DH29:DH30"/>
    <mergeCell ref="DI29:DI30"/>
    <mergeCell ref="S35:S36"/>
    <mergeCell ref="T35:T36"/>
    <mergeCell ref="U35:U36"/>
    <mergeCell ref="V35:V36"/>
    <mergeCell ref="W35:W36"/>
    <mergeCell ref="CY29:CY30"/>
    <mergeCell ref="CZ29:CZ30"/>
    <mergeCell ref="DA29:DA30"/>
    <mergeCell ref="DB29:DB30"/>
    <mergeCell ref="DC29:DC30"/>
    <mergeCell ref="DR29:DR30"/>
    <mergeCell ref="DM29:DM30"/>
    <mergeCell ref="DN29:DN30"/>
    <mergeCell ref="DO29:DO30"/>
    <mergeCell ref="DP29:DP30"/>
    <mergeCell ref="DD29:DD30"/>
    <mergeCell ref="CO29:CO30"/>
    <mergeCell ref="CP29:CP30"/>
    <mergeCell ref="CQ29:CQ30"/>
    <mergeCell ref="CR29:CR30"/>
    <mergeCell ref="CS29:CS30"/>
    <mergeCell ref="CT29:CT30"/>
    <mergeCell ref="CU29:CU30"/>
    <mergeCell ref="CV29:CV30"/>
    <mergeCell ref="CX29:CX30"/>
    <mergeCell ref="CG29:CG30"/>
    <mergeCell ref="CH29:CH30"/>
    <mergeCell ref="CI29:CI30"/>
    <mergeCell ref="CJ29:CJ30"/>
    <mergeCell ref="CK29:CK30"/>
    <mergeCell ref="CL29:CL30"/>
    <mergeCell ref="CM29:CM30"/>
    <mergeCell ref="CN29:CN30"/>
    <mergeCell ref="BY29:BY30"/>
    <mergeCell ref="BZ29:BZ30"/>
    <mergeCell ref="CA29:CA30"/>
    <mergeCell ref="CB29:CB30"/>
    <mergeCell ref="CC29:CC30"/>
    <mergeCell ref="CD29:CD30"/>
    <mergeCell ref="CE29:CE30"/>
    <mergeCell ref="CF29:CF30"/>
    <mergeCell ref="BQ29:BQ30"/>
    <mergeCell ref="BR29:BR30"/>
    <mergeCell ref="BS29:BS30"/>
    <mergeCell ref="BT29:BT30"/>
    <mergeCell ref="BU29:BU30"/>
    <mergeCell ref="BV29:BV30"/>
    <mergeCell ref="BW29:BW30"/>
    <mergeCell ref="BX29:BX30"/>
    <mergeCell ref="BI29:BI30"/>
    <mergeCell ref="BJ29:BJ30"/>
    <mergeCell ref="BK29:BK30"/>
    <mergeCell ref="BL29:BL30"/>
    <mergeCell ref="BM29:BM30"/>
    <mergeCell ref="BN29:BN30"/>
    <mergeCell ref="BO29:BO30"/>
    <mergeCell ref="BP29:BP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AS29:AS30"/>
    <mergeCell ref="AT29:AT30"/>
    <mergeCell ref="AU29:AU30"/>
    <mergeCell ref="AV29:AV30"/>
    <mergeCell ref="AW29:AW30"/>
    <mergeCell ref="AX29:AX30"/>
    <mergeCell ref="AY29:AY30"/>
    <mergeCell ref="AZ29:AZ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Z29:Z30"/>
    <mergeCell ref="AA29:AA30"/>
    <mergeCell ref="AB29:AB30"/>
    <mergeCell ref="U29:U30"/>
    <mergeCell ref="V29:V30"/>
    <mergeCell ref="W29:W30"/>
    <mergeCell ref="X29:X30"/>
    <mergeCell ref="T29:T30"/>
    <mergeCell ref="Q29:Q30"/>
    <mergeCell ref="R29:R30"/>
    <mergeCell ref="Y29:Y30"/>
    <mergeCell ref="M29:M30"/>
    <mergeCell ref="N29:N30"/>
    <mergeCell ref="S29:S30"/>
    <mergeCell ref="O29:O30"/>
    <mergeCell ref="P22:P23"/>
    <mergeCell ref="M16:M18"/>
    <mergeCell ref="K29:K30"/>
    <mergeCell ref="L29:L30"/>
    <mergeCell ref="J22:J23"/>
    <mergeCell ref="I22:I23"/>
    <mergeCell ref="D12:D13"/>
    <mergeCell ref="B12:B13"/>
    <mergeCell ref="M14:M15"/>
    <mergeCell ref="J16:J18"/>
    <mergeCell ref="I16:I18"/>
    <mergeCell ref="K16:K18"/>
    <mergeCell ref="G12:G13"/>
    <mergeCell ref="I14:I15"/>
    <mergeCell ref="A14:A15"/>
    <mergeCell ref="G14:G15"/>
    <mergeCell ref="D14:D15"/>
    <mergeCell ref="M12:M13"/>
    <mergeCell ref="I12:I13"/>
    <mergeCell ref="B14:B15"/>
    <mergeCell ref="K12:K13"/>
    <mergeCell ref="K14:K15"/>
    <mergeCell ref="O49:R49"/>
    <mergeCell ref="A48:K48"/>
    <mergeCell ref="N26:N28"/>
    <mergeCell ref="R26:R28"/>
    <mergeCell ref="I41:I43"/>
    <mergeCell ref="A10:A11"/>
    <mergeCell ref="J14:J15"/>
    <mergeCell ref="J12:J13"/>
    <mergeCell ref="J10:J11"/>
    <mergeCell ref="A12:A13"/>
    <mergeCell ref="M10:M11"/>
    <mergeCell ref="A1:R1"/>
    <mergeCell ref="A2:R2"/>
    <mergeCell ref="Q8:Q9"/>
    <mergeCell ref="M8:M9"/>
    <mergeCell ref="N8:N9"/>
    <mergeCell ref="C8:C9"/>
    <mergeCell ref="E8:H8"/>
    <mergeCell ref="P8:P9"/>
    <mergeCell ref="C6:R6"/>
    <mergeCell ref="L8:L9"/>
    <mergeCell ref="C4:R4"/>
    <mergeCell ref="A8:A9"/>
    <mergeCell ref="R8:R9"/>
    <mergeCell ref="I8:I9"/>
    <mergeCell ref="K8:K9"/>
    <mergeCell ref="N10:N11"/>
    <mergeCell ref="O10:O11"/>
    <mergeCell ref="B8:B9"/>
    <mergeCell ref="D8:D9"/>
    <mergeCell ref="D10:D11"/>
    <mergeCell ref="B10:B11"/>
    <mergeCell ref="J8:J9"/>
    <mergeCell ref="O8:O9"/>
    <mergeCell ref="I10:I11"/>
    <mergeCell ref="K10:K11"/>
    <mergeCell ref="Q16:Q17"/>
    <mergeCell ref="R16:R18"/>
    <mergeCell ref="N12:N13"/>
    <mergeCell ref="N14:N15"/>
    <mergeCell ref="N16:N18"/>
    <mergeCell ref="O12:O13"/>
    <mergeCell ref="O16:O18"/>
    <mergeCell ref="O14:O15"/>
    <mergeCell ref="B41:B43"/>
    <mergeCell ref="A41:A43"/>
    <mergeCell ref="G41:G43"/>
    <mergeCell ref="D41:D43"/>
    <mergeCell ref="E59:I59"/>
    <mergeCell ref="E57:I57"/>
    <mergeCell ref="E53:I53"/>
    <mergeCell ref="E54:I54"/>
    <mergeCell ref="E55:I55"/>
    <mergeCell ref="E56:J56"/>
    <mergeCell ref="K26:K28"/>
    <mergeCell ref="M26:M28"/>
    <mergeCell ref="Q26:Q27"/>
    <mergeCell ref="I31:I32"/>
    <mergeCell ref="J31:J32"/>
    <mergeCell ref="K31:K32"/>
    <mergeCell ref="I26:I28"/>
    <mergeCell ref="O26:O28"/>
    <mergeCell ref="P29:P30"/>
    <mergeCell ref="I39:I40"/>
    <mergeCell ref="K39:K40"/>
    <mergeCell ref="K33:K34"/>
    <mergeCell ref="I35:I36"/>
    <mergeCell ref="J35:J36"/>
    <mergeCell ref="G31:G32"/>
    <mergeCell ref="H31:H32"/>
    <mergeCell ref="H35:H36"/>
    <mergeCell ref="H39:H40"/>
    <mergeCell ref="G39:G40"/>
    <mergeCell ref="E31:E32"/>
    <mergeCell ref="F31:F32"/>
    <mergeCell ref="C35:C36"/>
    <mergeCell ref="E35:E36"/>
    <mergeCell ref="F35:F36"/>
    <mergeCell ref="G35:G36"/>
    <mergeCell ref="D35:D36"/>
    <mergeCell ref="E33:E34"/>
    <mergeCell ref="F33:F34"/>
    <mergeCell ref="G33:G34"/>
    <mergeCell ref="F39:F40"/>
    <mergeCell ref="E39:E40"/>
    <mergeCell ref="E29:E30"/>
    <mergeCell ref="A37:A38"/>
    <mergeCell ref="C37:C38"/>
    <mergeCell ref="E37:E38"/>
    <mergeCell ref="A35:A36"/>
    <mergeCell ref="A31:A32"/>
    <mergeCell ref="C31:C32"/>
    <mergeCell ref="D39:D40"/>
    <mergeCell ref="A39:A40"/>
    <mergeCell ref="A29:A30"/>
    <mergeCell ref="C29:C30"/>
    <mergeCell ref="C39:C40"/>
    <mergeCell ref="B39:B40"/>
    <mergeCell ref="A33:A34"/>
    <mergeCell ref="C33:C34"/>
    <mergeCell ref="B35:B36"/>
    <mergeCell ref="B33:B34"/>
    <mergeCell ref="B37:B38"/>
    <mergeCell ref="F29:F30"/>
    <mergeCell ref="G29:G30"/>
    <mergeCell ref="H29:H30"/>
    <mergeCell ref="I29:I30"/>
    <mergeCell ref="Q41:Q42"/>
    <mergeCell ref="J26:J28"/>
    <mergeCell ref="J29:J30"/>
    <mergeCell ref="L39:L40"/>
    <mergeCell ref="L31:L32"/>
    <mergeCell ref="M39:M40"/>
    <mergeCell ref="R41:R43"/>
    <mergeCell ref="R35:R36"/>
    <mergeCell ref="R39:R40"/>
    <mergeCell ref="L37:L38"/>
    <mergeCell ref="M37:M38"/>
    <mergeCell ref="O37:O38"/>
    <mergeCell ref="L35:L36"/>
    <mergeCell ref="M35:M36"/>
    <mergeCell ref="N35:N36"/>
    <mergeCell ref="N41:N43"/>
    <mergeCell ref="P31:P32"/>
    <mergeCell ref="Q31:Q32"/>
    <mergeCell ref="P33:P34"/>
    <mergeCell ref="J39:J40"/>
    <mergeCell ref="O33:O34"/>
    <mergeCell ref="K41:K43"/>
    <mergeCell ref="M41:M43"/>
    <mergeCell ref="K35:K36"/>
    <mergeCell ref="O41:O43"/>
    <mergeCell ref="J41:J43"/>
    <mergeCell ref="N37:N38"/>
    <mergeCell ref="P39:P40"/>
    <mergeCell ref="O35:O36"/>
    <mergeCell ref="Q39:Q40"/>
    <mergeCell ref="P35:P36"/>
    <mergeCell ref="Q35:Q36"/>
    <mergeCell ref="H33:H34"/>
    <mergeCell ref="I33:I34"/>
    <mergeCell ref="J33:J34"/>
    <mergeCell ref="L33:L34"/>
    <mergeCell ref="R33:R34"/>
    <mergeCell ref="M33:M34"/>
    <mergeCell ref="Q33:Q34"/>
    <mergeCell ref="F37:F38"/>
    <mergeCell ref="G37:G38"/>
    <mergeCell ref="H37:H38"/>
    <mergeCell ref="I37:I38"/>
    <mergeCell ref="J37:J38"/>
    <mergeCell ref="K37:K38"/>
    <mergeCell ref="P37:P38"/>
    <mergeCell ref="Q37:Q38"/>
    <mergeCell ref="R37:R38"/>
    <mergeCell ref="R19:R20"/>
    <mergeCell ref="Q19:Q20"/>
    <mergeCell ref="J19:J21"/>
    <mergeCell ref="M19:M21"/>
    <mergeCell ref="N19:N21"/>
    <mergeCell ref="O19:O21"/>
    <mergeCell ref="R31:R32"/>
    <mergeCell ref="G22:G23"/>
    <mergeCell ref="M22:M23"/>
    <mergeCell ref="N22:N23"/>
    <mergeCell ref="O22:O23"/>
    <mergeCell ref="A19:A21"/>
    <mergeCell ref="I19:I21"/>
    <mergeCell ref="A22:A23"/>
    <mergeCell ref="D22:D23"/>
    <mergeCell ref="K22:K23"/>
    <mergeCell ref="K19:K21"/>
    <mergeCell ref="D29:D30"/>
    <mergeCell ref="D31:D32"/>
    <mergeCell ref="D37:D38"/>
    <mergeCell ref="D33:D34"/>
    <mergeCell ref="B29:B30"/>
    <mergeCell ref="B31:B32"/>
    <mergeCell ref="A26:A28"/>
    <mergeCell ref="B26:B28"/>
    <mergeCell ref="D19:D21"/>
    <mergeCell ref="D16:D18"/>
    <mergeCell ref="A16:A18"/>
    <mergeCell ref="B16:B18"/>
    <mergeCell ref="B19:B21"/>
    <mergeCell ref="B22:B23"/>
    <mergeCell ref="D26:D28"/>
  </mergeCells>
  <printOptions horizontalCentered="1"/>
  <pageMargins left="0" right="0" top="0.32" bottom="0" header="0.5118055555555555" footer="0.5118055555555555"/>
  <pageSetup horizontalDpi="600" verticalDpi="600" orientation="landscape" paperSize="8" scale="81" r:id="rId2"/>
  <headerFooter alignWithMargins="0">
    <oddFooter>&amp;R&amp;"Times New Roman,Normale"&amp;8&amp;P</oddFooter>
  </headerFooter>
  <rowBreaks count="3" manualBreakCount="3">
    <brk id="25" max="18" man="1"/>
    <brk id="40" max="16" man="1"/>
    <brk id="6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2023-11-13T09:58:28Z</cp:lastPrinted>
  <dcterms:created xsi:type="dcterms:W3CDTF">2020-07-01T09:19:47Z</dcterms:created>
  <dcterms:modified xsi:type="dcterms:W3CDTF">2023-12-05T09:28:20Z</dcterms:modified>
  <cp:category/>
  <cp:version/>
  <cp:contentType/>
  <cp:contentStatus/>
</cp:coreProperties>
</file>