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5630" yWindow="65476" windowWidth="13395" windowHeight="13170" activeTab="0"/>
  </bookViews>
  <sheets>
    <sheet name="Modello" sheetId="1" r:id="rId1"/>
  </sheets>
  <definedNames>
    <definedName name="_xlnm.Print_Area" localSheetId="0">'Modello'!$A$1:$R$61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<sst xmlns="http://schemas.openxmlformats.org/spreadsheetml/2006/main" count="1081" uniqueCount="615">
  <si>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</si>
  <si>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</si>
  <si>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</si>
  <si>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</si>
  <si>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</si>
  <si>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</si>
  <si>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</si>
  <si>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</si>
  <si>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</si>
  <si>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</si>
  <si>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</si>
  <si>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</si>
  <si>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</si>
  <si>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</si>
  <si>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</si>
  <si>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</si>
  <si>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</si>
  <si>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</si>
  <si>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</si>
  <si>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</si>
  <si>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</si>
  <si>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</si>
  <si>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</si>
  <si>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</si>
  <si>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</si>
  <si>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</si>
  <si>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</si>
  <si>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</si>
  <si>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</si>
  <si>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</si>
  <si>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</si>
  <si>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</si>
  <si>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</si>
  <si>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</si>
  <si>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</si>
  <si>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</si>
  <si>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</si>
  <si>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</si>
  <si>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</si>
  <si>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</si>
  <si>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</si>
  <si>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</si>
  <si>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</si>
  <si>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</si>
  <si>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</si>
  <si>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</si>
  <si>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</si>
  <si>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</si>
  <si>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</si>
  <si>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</si>
  <si>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</si>
  <si>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</si>
  <si>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</si>
  <si>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</si>
  <si>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</si>
  <si>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</si>
  <si>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</si>
  <si>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</si>
  <si>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</si>
  <si>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</si>
  <si>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</si>
  <si>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</si>
  <si>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</si>
  <si>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</si>
  <si>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</si>
  <si>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</si>
  <si>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</si>
  <si>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</si>
  <si>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</si>
  <si>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</si>
  <si>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</si>
  <si>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</si>
  <si>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912613767E</t>
  </si>
  <si>
    <t>4717/2021 - M.S. Palazzo Civico e Fabbricati Com.li Circ. 1 - Anno 2021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</si>
  <si>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</si>
  <si>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</si>
  <si>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</si>
  <si>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</si>
  <si>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</si>
  <si>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</si>
  <si>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</si>
  <si>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</si>
  <si>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</si>
  <si>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</si>
  <si>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</si>
  <si>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12: COMPENSAZIONE PREZZI CARO MATERIALI AI SENSI ART. 26 D.L. 50 DEL 17/05/2022 C.D. "DECRETO AIUTI"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</si>
  <si>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</si>
  <si>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</si>
  <si>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</si>
  <si>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</si>
  <si>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</si>
  <si>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</si>
  <si>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</si>
  <si>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</si>
  <si>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</si>
  <si>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</si>
  <si>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</si>
  <si>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</si>
  <si>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</si>
  <si>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</si>
  <si>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</si>
  <si>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</si>
  <si>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</si>
  <si>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ULTERIORI OPERE art. 106 c. 1B  D.lgs 50/2016</t>
  </si>
  <si>
    <t>13: ALTRO</t>
  </si>
  <si>
    <t>9341725B55</t>
  </si>
  <si>
    <t>3529/2022 - Lavori di rifunzionalizzazione dello storico complesso carcerario "Le Nuove" - 1° Lotto 2° Stralcio - Braccio VI</t>
  </si>
  <si>
    <t>RTI APPALTI COSTRUZIONI EDILI A.C.E. srl / Impr. Edile di PICCHETTA CARLO</t>
  </si>
  <si>
    <t>PERIODO SITUAZIONE LAVORI :  A TUTTO IL 31 AGOSTO 2023</t>
  </si>
  <si>
    <t>ULTERIORI OPERE art. 106 c. 1B-C-C7  D.lgs 50/2016</t>
  </si>
  <si>
    <t>6-7-8</t>
  </si>
  <si>
    <t>DIPARTIMENTO MANUTENZIONI E SERVIZI TECNICI</t>
  </si>
  <si>
    <t>EDILIZIA SCOLASTICA</t>
  </si>
  <si>
    <t xml:space="preserve">                          PERIODO SITUAZIONE LAVORI : A TUTTO IL 31 AGOSTO 2023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</si>
  <si>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</si>
  <si>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</si>
  <si>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</si>
  <si>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</si>
  <si>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</si>
  <si>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</si>
  <si>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</si>
  <si>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6</t>
  </si>
  <si>
    <t>COMPENSAZIONE PREZZI art. 26  D.L. 50/2022</t>
  </si>
  <si>
    <t>872812656D</t>
  </si>
  <si>
    <t>4730/2020 - Lavori di Manutenzione Straordinaria ripristini strutturali in edifici scolastici. Bilancio 2020</t>
  </si>
  <si>
    <t>GRAL COSTRUZIONI s.r.l.</t>
  </si>
  <si>
    <t>933144258A</t>
  </si>
  <si>
    <t>4749/2021 - Lavori di Manutenzione Straordinaria con ripristini strutturali in edifici scolastici. Bilancio 2021</t>
  </si>
  <si>
    <t>LAVORI IN CORSO S.R.L.</t>
  </si>
  <si>
    <t>95504142F4</t>
  </si>
  <si>
    <t>4747/2021 - M.S. con adeguamento normativo manufatti contenenti amianto/FAV negli edifici scolastici di ogni ordine e grado. Anno 2021</t>
  </si>
  <si>
    <t>Società ECO s.r.l.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</si>
  <si>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</si>
  <si>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</si>
  <si>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</si>
  <si>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16 bis</t>
  </si>
  <si>
    <t>8819299BC2</t>
  </si>
  <si>
    <t>4727/2020 - Manutenzione Strordinairia Opere di Recupero Funzionale Pertinenze Scolastiche - Bilancio 2020</t>
  </si>
  <si>
    <t>SOCIETA' BUA COSTRUZIONI GENERALIs.r.l.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</si>
  <si>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</si>
  <si>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</si>
  <si>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</si>
  <si>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MODIFICA CONTRATTUALE art. 106 c2 let. b)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</si>
  <si>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</si>
  <si>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</si>
  <si>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</si>
  <si>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4930 - PON METRO REACT - EU - Manutenzione Straordinaria finalizzata alla riduzione dei consumi energetici - Edificio Scolastico VIA SAN SEBASTIANO PO 6</t>
  </si>
  <si>
    <t>RICO COSTRUZIONI SRL</t>
  </si>
  <si>
    <t>92401805C1</t>
  </si>
  <si>
    <t>4769/2021 - LAVORI DI MANUTENZIONE STRAORDINARIA IN EDIFICI SCOLASTICI DELLA CITTA'. LOTTO 2 AREA NORD. BILANCIO 2021</t>
  </si>
  <si>
    <t>BENE DOTT. ANTONIO srl</t>
  </si>
  <si>
    <t>9842905E26</t>
  </si>
  <si>
    <t>4923/2022 - LAVORI DI MANUTENZIONE STRAORDINARIA EFFIC. ENERGETICO E RIQUALIFICAZIONE EDIFICIO SCOLASTICO VIA STAMPINI 25</t>
  </si>
  <si>
    <t>COSTRUZIONI CARUSO SPA</t>
  </si>
  <si>
    <t>13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</si>
  <si>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</si>
  <si>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</si>
  <si>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</si>
  <si>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</si>
  <si>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</si>
  <si>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92401626E6</t>
  </si>
  <si>
    <t>4769/2021 -  LAVORI DI MANUTENZIONE STRAORDINARIA IN EDIFICI SCOLASTICI DELLA CITTA'. LOTTO 1 AREA OVEST. BILANCIO 2021</t>
  </si>
  <si>
    <t>PRODON IMPIANTI TECNOLOGICI srl</t>
  </si>
  <si>
    <t>950559155D7</t>
  </si>
  <si>
    <t>4744/2021 - MS E RECUPERO PERTINENZE SCOLASTICHE  - BILANCIO 2022</t>
  </si>
  <si>
    <t>CAVIT SPA</t>
  </si>
  <si>
    <t xml:space="preserve">Manutenzione Ordinaria per interventi su componenti edilizi degli Edifici Scolastici comunali Anno 2023 Lotto 2 AREA NORD
</t>
  </si>
  <si>
    <t>PROGE S.r.l.</t>
  </si>
  <si>
    <t>Manutenzione Ordinaria per interventi su componenti edilizi degli Edifici Scolastici comunali Anno 2023 Lotto 3 AREA EST</t>
  </si>
  <si>
    <t>DGL COSTRUZIONI S.A.S. DI LAZZARA PIERO &amp; C.</t>
  </si>
  <si>
    <t>9348801AA2</t>
  </si>
  <si>
    <t>Manutenzione Ordinaria per interventi su componenti edilizi degli Edifici Scolastici comunali Anno 2023 Lotto 4 AREA SUD</t>
  </si>
  <si>
    <t>EDILTRE SRL</t>
  </si>
  <si>
    <t>9348745C6B</t>
  </si>
  <si>
    <t>Manutenzione Ordinaria per interventi su componenti edilizi degli Edifici Scolastici comunali Anno 2023 Lotto 1 AREA OVEST</t>
  </si>
  <si>
    <t>EDIL EUROPA SRL</t>
  </si>
  <si>
    <t>9430699B00</t>
  </si>
  <si>
    <t xml:space="preserve">5008 - Lavori di manutenzione ordinaria per la verifica dei sistemi di chiusura delle porte tagliafuoco e/o uscite di sicurezza degli edifici scolastici - LOTTO 1
</t>
  </si>
  <si>
    <t>CADI dei F.lli Milasi</t>
  </si>
  <si>
    <t>943072721E</t>
  </si>
  <si>
    <t xml:space="preserve">5008 - Lavori di manutenzione ordinaria per la verifica dei sistemi di chiusura delle porte tagliafuoco e/o uscite di sicurezza degli edifici scolastici - LOTTO 2
</t>
  </si>
  <si>
    <t>QUINTINO COSTRUZIONI S.P.A.</t>
  </si>
  <si>
    <t>95233125AC</t>
  </si>
  <si>
    <t>TASK FORCE 2023 - MANUTENZIONE ORDINARIA EDILE ED ACROBATICA DEGLI EDIFICI SCOLASTICI DELLA CITTA’.</t>
  </si>
  <si>
    <t>PROGE S.R.L.</t>
  </si>
  <si>
    <t>9523142961C</t>
  </si>
  <si>
    <t>TASK FORCE 2023 - MANUTENZIONE ORDINARIA IMPIANTI IDRAULICI IN EDIFICI SCOLASTICI DELLA CITTÀ</t>
  </si>
  <si>
    <t>RANDAZZO SRL</t>
  </si>
  <si>
    <t xml:space="preserve">4852 -LAVORI DI MANUTENZIONE ORDINARIA PER LA VERIFICA DEI SISTEMI DI CHIUSURA DELLE PORTE TAGLIAFUOCO E/O USCITE DI SICUREZZA DEGLI EDIFICI SCOLASTICI 
</t>
  </si>
  <si>
    <t>MAGNETTI SRL</t>
  </si>
  <si>
    <t>9490768D81</t>
  </si>
  <si>
    <t xml:space="preserve">4820 - MANUTENZIONE ORDINARIA INTERVENTI SU COMPONENTI EDILIZI SU INTRADOSSI SOLAI DEGLI EDIFICI SCOLASTICI - ANNO 2023 </t>
  </si>
  <si>
    <t>ROGI COSTRUZIONI GENERALI
S.R.L.</t>
  </si>
  <si>
    <t>23E38DFB7F</t>
  </si>
  <si>
    <t>MANUTENZIONE ORDINARIA MANUFATTI CONTENENTI AMIANTO/FAV NELLE SCUOLE DELLA CITTA'. ANNO 2023</t>
  </si>
  <si>
    <t>CAT Servizi s.r.l.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</si>
  <si>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</si>
  <si>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</si>
  <si>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</si>
  <si>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</si>
  <si>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9bis: FINE LAVORI CONDIZIONATA 45 GG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</si>
  <si>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</si>
  <si>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</si>
  <si>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</si>
  <si>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</si>
  <si>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</si>
  <si>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</si>
  <si>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</si>
  <si>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NUOVA AGGIUDICAZIONE - IN ATTESA DEPOSITO RELAZIONE ATP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</si>
  <si>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</si>
  <si>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</si>
  <si>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</si>
  <si>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INFRASTRUTTURE PER IL COMMERCIO E LO SPORT</t>
  </si>
  <si>
    <t>PERIODO SITUAZIONE LAVORI : A TUTTO IL 31 AGOSTO 2023</t>
  </si>
  <si>
    <t>AVANZAMENTO  TOTALE</t>
  </si>
  <si>
    <t>PROCEDURA NEGOZIATA MEPA-
MAGGIOLI</t>
  </si>
  <si>
    <t>817198682D</t>
  </si>
  <si>
    <t>4480/2019 - Manutenzione Straordinaria Impianti sportivi - Interventi specifici</t>
  </si>
  <si>
    <t>BUILDING &amp; DESIGN 2008 S.r.l.</t>
  </si>
  <si>
    <t>76%</t>
  </si>
  <si>
    <t>ULTERIORI OPERE art. 106 c.1 lett.B D.L.gs.50/2016</t>
  </si>
  <si>
    <t>COMPENSAZIONE PREZZI art.26 D.L. 50/2022</t>
  </si>
  <si>
    <t>4774/2021 - Manutenzione Straordinaria mercati 2021</t>
  </si>
  <si>
    <t>BRESCIANI ASFALTI S.p.a.</t>
  </si>
  <si>
    <t>4885/2021 - Manutenzione Straordinaria Impianti Sportivi 2021</t>
  </si>
  <si>
    <t>FIAMMENGO FEDERIGO S.r.l.</t>
  </si>
  <si>
    <t>VARIANTE art.106 c.2 lett.B D.Lgs. 50/2016</t>
  </si>
  <si>
    <t>90838939A3</t>
  </si>
  <si>
    <t>4771/2021 - Manutenzione Straordinaria Stadio Olimpico, anno 2021</t>
  </si>
  <si>
    <t>NG COSTRUZIONI E IMPIANTI S.r.l.</t>
  </si>
  <si>
    <t>48%</t>
  </si>
  <si>
    <t>9356537A95</t>
  </si>
  <si>
    <t>4894/2023 - Manutenzione Ordinaria Impianti Sportivi Centralizzati e Natatori 2023 -LOTTO 1-</t>
  </si>
  <si>
    <t>EDIL MA.VI TORINO S.r.l.</t>
  </si>
  <si>
    <t>935730003E</t>
  </si>
  <si>
    <t>4894/2023 - Manutenzione Ordinaria Impianti Sportivi Centralizzati e Natatori 2023 -LOTTO 2-</t>
  </si>
  <si>
    <t>EDILTERMICA IORIO S.r.l.</t>
  </si>
  <si>
    <t>55%</t>
  </si>
  <si>
    <t xml:space="preserve">4893/2023 - Manutenzione Ordinaria Impianti Tecnologici delle piscine </t>
  </si>
  <si>
    <t>G.I.E. S.r.l.</t>
  </si>
  <si>
    <t>68%</t>
  </si>
  <si>
    <t>9314664FE2</t>
  </si>
  <si>
    <t>4892/2023 - Manutenzione Ordinaria Mercati -Anno 2023-</t>
  </si>
  <si>
    <t>EDIL GLOBAL S.r.l.</t>
  </si>
  <si>
    <t>47%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</si>
  <si>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</si>
  <si>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</si>
  <si>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</si>
  <si>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</si>
  <si>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</si>
  <si>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 xml:space="preserve">PERIODO SITUAZIONE LAVORI : A TUTTO IL 31 AGOSTO 2023 </t>
  </si>
  <si>
    <t xml:space="preserve">4561 Realizzazione Nuove Residenze Temporanee per l'inclusione Sociale in Via Vagnone 15 - (Pon Metro 2014-2020-To.4.1.1.A) </t>
  </si>
  <si>
    <t>M.I.T. srl</t>
  </si>
  <si>
    <t xml:space="preserve">
130</t>
  </si>
  <si>
    <t>63,5%</t>
  </si>
  <si>
    <t xml:space="preserve">
</t>
  </si>
  <si>
    <t xml:space="preserve">
</t>
  </si>
  <si>
    <t xml:space="preserve">
</t>
  </si>
  <si>
    <t>Variante approvata con delibera n. 1144/2021 del 7 dicmebre 2021 e  Atto D.D. n. 29 del 12/01/2022</t>
  </si>
  <si>
    <t>Variante approvata con delibera n. 517/2023 del 03/08/2023 e  Atto D.D. n. 446 del 11/08/2023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</si>
  <si>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</si>
  <si>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</si>
  <si>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</si>
  <si>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</si>
  <si>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</si>
  <si>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Compensazione Prezzi ai sensi art. 26 del  D.L. 50 del 17/05/2022-Compensazione prezzi ai sensi L. 29 /12/2022, n. 197</t>
  </si>
  <si>
    <t>13-15</t>
  </si>
  <si>
    <t>87621979B3</t>
  </si>
  <si>
    <t xml:space="preserve">
4742 Manutenzione Straordinaria diffusa per messa a norma impiantistica su stabili del Patrimonio residenziale comunale 
</t>
  </si>
  <si>
    <t>IMEG s.r.l.</t>
  </si>
  <si>
    <t>100%</t>
  </si>
  <si>
    <t xml:space="preserve">
13
13-15</t>
  </si>
  <si>
    <t>Compensazione prezzi ai sensi L. 29 /12/2022, n. 197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</si>
  <si>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</si>
  <si>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</si>
  <si>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</si>
  <si>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80%</t>
  </si>
  <si>
    <t>88679732D3</t>
  </si>
  <si>
    <t xml:space="preserve">4620 - Manutenzione Straordinaria Strutture perl'assistenza, Beneficenza pubblica e servizi diversi alla persona  
</t>
  </si>
  <si>
    <t>MISTRETTA s.r.l.</t>
  </si>
  <si>
    <t>51,5%</t>
  </si>
  <si>
    <t xml:space="preserve">113.375,23
</t>
  </si>
  <si>
    <t xml:space="preserve">4
3
13-15
</t>
  </si>
  <si>
    <t>Compensazione Prezzi ai sensi art. 26 del  D.L. 50 del 17/05/2022 e L. 197/2022 (Legge di Bilancio)</t>
  </si>
  <si>
    <t>9433549AE5</t>
  </si>
  <si>
    <t>5046 - Manutenzion Ordinaria su stabili del Patrimonio Comunale Residenziale - Anno 2023</t>
  </si>
  <si>
    <t>EDILTRE'  s.r.l.</t>
  </si>
  <si>
    <t>60%</t>
  </si>
  <si>
    <t>943388502F</t>
  </si>
  <si>
    <t>4863 - Manutenzion Ordinaria su immobili in carico al Dipartimento ServiziSociali, Socio Sanitari e abitativi - Anno 2023</t>
  </si>
  <si>
    <t>MAGNETTI s.r.l.</t>
  </si>
  <si>
    <t>62,55%</t>
  </si>
  <si>
    <t xml:space="preserve">910647768C
</t>
  </si>
  <si>
    <t xml:space="preserve"> 4764 - Manutenzione Straordinaria diffusa per messa a norma e riqualificazione stabili del Patrimonio residenziale</t>
  </si>
  <si>
    <t>RAUCCI Mario s.r.l.</t>
  </si>
  <si>
    <t>11,9%</t>
  </si>
  <si>
    <t>9106679D3C</t>
  </si>
  <si>
    <t xml:space="preserve">4920 - Manutenzione Straordinaria Strutture perl'assistenza, Beneficenza pubblica e servizi diversi alla persona  </t>
  </si>
  <si>
    <t>CO.GE.AS s.r.l.</t>
  </si>
  <si>
    <t>22%</t>
  </si>
  <si>
    <t>9487763DB3</t>
  </si>
  <si>
    <t>5045-PNRR- Fondo complementare D.L. n. 59/2021 convertito con modificazioni dalla L.101/2021 programma "Sicuro Verde e Sociale" -Intervento di efficientamento energetico di ERP via Aosta 37</t>
  </si>
  <si>
    <t>0,5%</t>
  </si>
  <si>
    <t>948769773E</t>
  </si>
  <si>
    <t>5044-PNRR-PNRR- Fondo complementare D.L. n. 59/2021 convertito con modificazioni dalla L.101/2021 programma "Sicuro Verde e Sociale" -Intervento di efficientamento energetico di ERP via Sansovino 26</t>
  </si>
  <si>
    <t>DI.GI.ALL s.r.l.</t>
  </si>
  <si>
    <t>2%</t>
  </si>
  <si>
    <t>9831080FD9</t>
  </si>
  <si>
    <t>9424-PNRR - Riqualificazione dell'area Veglio "Ambito urbano 4.4 Veglio" con sistemazioni esterne e realizzazione di alloggi di E.R.P. e Servizi (ASPI)</t>
  </si>
  <si>
    <t>MATTIODA Pierino &amp; Figli s.p.a.</t>
  </si>
  <si>
    <t>0,01%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</si>
  <si>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</si>
  <si>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</si>
  <si>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</si>
  <si>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</si>
  <si>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</si>
  <si>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</si>
  <si>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</si>
  <si>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16: LAVORI SOSPESI PER RAGIONI TECNICHE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</si>
  <si>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</si>
  <si>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</si>
  <si>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</si>
  <si>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</si>
  <si>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AGOSTO 2023</t>
  </si>
  <si>
    <t>951401096A</t>
  </si>
  <si>
    <t>Manutenzione Ordinaria e lavori urgenti di ripristino e di decoro su edilizia e verde pubblico compreso il pronto intervento</t>
  </si>
  <si>
    <t>AGROGREEN S.r.l.</t>
  </si>
  <si>
    <t xml:space="preserve"> </t>
  </si>
  <si>
    <t>DIPARTIMENTO GRANDI OPERE, INFRASTRUTTURE E MOBILITA'</t>
  </si>
  <si>
    <t>DIVISIONE VERDE E PARCHI</t>
  </si>
  <si>
    <t>COMPENSAZIONE PREZZI ART. 26 D.L. 50/22</t>
  </si>
  <si>
    <t>8735579BD4</t>
  </si>
  <si>
    <t>4676/2021 - Interventi Straordinari del Verde Pubblico</t>
  </si>
  <si>
    <t>TECNOPAESAGGI SRL</t>
  </si>
  <si>
    <t>10  4 6 3</t>
  </si>
  <si>
    <t>4821/2021 - Manutenzione Straordinaria Parco Valentino</t>
  </si>
  <si>
    <t>EDIL.MA.VI TORINO</t>
  </si>
  <si>
    <t>10 6 8</t>
  </si>
  <si>
    <t>9103767A2E</t>
  </si>
  <si>
    <t>4911/2021 - Interventi Straordinari verde Pubblico (Dora)</t>
  </si>
  <si>
    <t xml:space="preserve">BRESCIANI ASFALTI SRL </t>
  </si>
  <si>
    <t>10 3</t>
  </si>
  <si>
    <t>9190260A76</t>
  </si>
  <si>
    <t>PNRR - 4303/2022 - Interventi di  riassetto idrogeologico parchi collinari Cir. 7</t>
  </si>
  <si>
    <t>RTI COGEIS SPA/COOP. AGRICOLA VALLI UNITE DEL CANAVESE</t>
  </si>
  <si>
    <t>4941/2022 - REACT EU PON METRO VALDOCCO VIVIBILE 2 - LOTTO 1 SUD VALDOCCO</t>
  </si>
  <si>
    <t>ICOSE S.P.A.</t>
  </si>
  <si>
    <t>4941/2022 - REACT EU PON METRO VALDOCCO VIVIBILE 2  - LOTTO 2 NORD AURORA</t>
  </si>
  <si>
    <t xml:space="preserve">DI PIETRANTONIO &amp; C. SRL </t>
  </si>
  <si>
    <t>9251801BB3</t>
  </si>
  <si>
    <t>4942/2022 - REACT EU PON METRO QUARTIERI RESILIENTI - LOTTO 1 SAN DONATO</t>
  </si>
  <si>
    <t>S.A.I.S.E.F. SPA</t>
  </si>
  <si>
    <t xml:space="preserve"> 12/08/22</t>
  </si>
  <si>
    <t>VARIANTE art.106 c.12 D.lgs.50/2016 in detrazione netti -€.115.120,47 su opere da contratto principale</t>
  </si>
  <si>
    <t>9251823DDA</t>
  </si>
  <si>
    <t>4942/2022 - REACT EU PON METRO QUARTIERI RESILIENTI - LOTTO 2 SAN SECONDO</t>
  </si>
  <si>
    <t>TEKNOGREEN SRL</t>
  </si>
  <si>
    <t>VARIANTE art.106 c.12 D.lgs.50/2016 in detrazione netti -€.106.672,46 su opere da contratto principale</t>
  </si>
  <si>
    <t>92842261AB</t>
  </si>
  <si>
    <t>4943/2022 -REACT EU PON METRO RIQUALIF. CON METODI INNOVATIVI DI AREE VERDI- LOTTO 1</t>
  </si>
  <si>
    <t>ICFA SRL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</si>
  <si>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</si>
  <si>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</si>
  <si>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</si>
  <si>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</si>
  <si>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9339301AFC</t>
  </si>
  <si>
    <t>4940/2022 - REACT EU PON METRO FORESTAZIONE URBANA-LOTTO 2: PARCHI FLUVIALI DI PIANURA</t>
  </si>
  <si>
    <t>CONSORZIO STABILE ENERGOS ESECUTORE  D'ANGELO GROUP SRL</t>
  </si>
  <si>
    <t>93392565DB</t>
  </si>
  <si>
    <t>4940/2022 - REACT EU PON METRO FORESTAZIONE URBANA-LOTTO 1: PARCHI E BOSCHI COLLINARI</t>
  </si>
  <si>
    <t>SANTAMARIA SRL</t>
  </si>
  <si>
    <t>943662661F</t>
  </si>
  <si>
    <t>4940/2022 - REACT EU PON METRO FORESTAZIONE URBANA-LOTTO 3: RICOSTITUZIONE VIALI URBANI</t>
  </si>
  <si>
    <t>9240369BA</t>
  </si>
  <si>
    <t xml:space="preserve">PNRR - 4777/2022 - Interventi Straordinari verde Pubblico </t>
  </si>
  <si>
    <t>CONSORZIO STABILE CAMPANIA ESECUTORE MITRA COSTRUZIONI SRL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</si>
  <si>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</si>
  <si>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</si>
  <si>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</si>
  <si>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</si>
  <si>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</si>
  <si>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</si>
  <si>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PERIODO SITUAZIONE LAVORI : A TUTTO IL 31 Agosto 2023</t>
  </si>
  <si>
    <t>818483210A</t>
  </si>
  <si>
    <t>4487/2019 Interventi Straordinari sulle pavimentazioni delle vie, strade e piazze della Città bilancio 2019 - Lotto 8B</t>
  </si>
  <si>
    <t>GEOVERDE SYSTEM SRL</t>
  </si>
  <si>
    <t>ULTERIORI OPERE ai sensi art. 63 comma 5 D. Lgs 50/2016</t>
  </si>
  <si>
    <t>59.755.90</t>
  </si>
  <si>
    <t xml:space="preserve">COMPENSAZIONE PREZZI ai sensi art. 26 D.L. 50/2022 </t>
  </si>
  <si>
    <t>4603/2020 Interventi Straordinari sulle pavimentazioni delle vie, strade e piazze della Città bilancio 2020 - Lotto 4</t>
  </si>
  <si>
    <t xml:space="preserve">MAPLEX SRL 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</si>
  <si>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</si>
  <si>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</si>
  <si>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</si>
  <si>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</si>
  <si>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CANTIERI MODERNI S.R.L.</t>
  </si>
  <si>
    <t>9133860BB5</t>
  </si>
  <si>
    <t>4934/22 REACT  EU – Connessione rete ciclabile – Completamento assi ciclabili – corso VERONA</t>
  </si>
  <si>
    <t>IMPRESA PAROLDI Giuseppe &amp; C.</t>
  </si>
  <si>
    <t>9143150E0E</t>
  </si>
  <si>
    <t>4932/22 BICIPLAN 6- Connessione rete ciclabile - Strade a prioritá ciclabile_ LOTTO 1</t>
  </si>
  <si>
    <t>EDILSTRADE MINTURNO srl</t>
  </si>
  <si>
    <t>9143184A1E</t>
  </si>
  <si>
    <t>4932/22 BICIPLAN 6- Connessione rete ciclabile - Strade a prioritá ciclabile_ LOTTO 2</t>
  </si>
  <si>
    <t>ICOSE SRL</t>
  </si>
  <si>
    <t>4785/21 Interventi Straordinari sulle pavimentazioni delle vie, strade e piazze della Città - bilancio 2021 – LOTTO E</t>
  </si>
  <si>
    <t xml:space="preserve">CO.GE S.r.l </t>
  </si>
  <si>
    <t>4785/21 Interventi Straordinari sulle pavimentazioni delle vie, strade e piazze della Città - bilancio 2021 – LOTTO C</t>
  </si>
  <si>
    <t>NEVE S.R.L.</t>
  </si>
  <si>
    <t xml:space="preserve">895202116E </t>
  </si>
  <si>
    <t>4785/21 Interventi Straordinari sulle pavimentazioni delle vie, strade e piazze della Città - bilancio 2021 – LOTTO A</t>
  </si>
  <si>
    <t>CONSORZIO STABILE INNOVATECH S.C.R.L.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</si>
  <si>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</si>
  <si>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</si>
  <si>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</si>
  <si>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</si>
  <si>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</si>
  <si>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</si>
  <si>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</si>
  <si>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</si>
  <si>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Servizio: PONTI, VIE D'ACQUA E INFRASTRUTTURE</t>
  </si>
  <si>
    <t>ULTERIORI OPERE art. 106, comma 1, lettera b) e comma 7,  D.Lgs. 50/2016 e s.m.i.</t>
  </si>
  <si>
    <t>9445477E30</t>
  </si>
  <si>
    <t>4551_01/2021 - Completamento sistemazione superficiale del Passante Ferroviario nel tratto compreso tra Via Breglio e C.so Grosseto- Lotto 2</t>
  </si>
  <si>
    <t>PIAZZA S.r.l.</t>
  </si>
  <si>
    <t>4593/2021 -  Interventi urgenti su scarpate e sedimi strade collinari. Lotto 11</t>
  </si>
  <si>
    <t>S.P.C. GENERAL SERVICE S.R.L.</t>
  </si>
  <si>
    <t>5001_01 - Manutenzione Straordinaria delle opere di sostegno delle strade collinari – Lotto 1</t>
  </si>
  <si>
    <t>SONDECO S.R.L</t>
  </si>
  <si>
    <t>9232611F9B</t>
  </si>
  <si>
    <t>5001_02 - Manutenzione Straordinaria delle opere
di sostegno delle strade collinari – Lotto 2</t>
  </si>
  <si>
    <t>CITIEMME S.R.L</t>
  </si>
  <si>
    <t>11 - 6</t>
  </si>
  <si>
    <t xml:space="preserve">9234259F94 </t>
  </si>
  <si>
    <t xml:space="preserve">4411_01/2021 – Manutenzione Straordinaria della Piattaforma Stradale dei Ponti Cittadini - Anno 2021 </t>
  </si>
  <si>
    <t>MAPLEX S.R.L.</t>
  </si>
  <si>
    <t>40,139,40</t>
  </si>
  <si>
    <t>90709397A9</t>
  </si>
  <si>
    <t>4500 - Interventi mirati alla salvaguardia delle infrastrutture della città lungo i corsi d'acqua Anno 2021</t>
  </si>
  <si>
    <t xml:space="preserve">4310_02 Interventi di rinforzo strutturale e risanamento conservativo dei ponti cittadini anno 2021 - Sottopasso Lingotto </t>
  </si>
  <si>
    <t>PIAZZA S.R.L.</t>
  </si>
  <si>
    <t>95486356DF</t>
  </si>
  <si>
    <t>5027 - Manutenzione Ordinaria Ponti Anno 2023</t>
  </si>
  <si>
    <t>9476170EDA</t>
  </si>
  <si>
    <t>5029 - Manutenzione ordinaria alvei fluviali e rivi collinari - anno 2023</t>
  </si>
  <si>
    <t>TF SERVIZI S.R.L.</t>
  </si>
  <si>
    <t>4826 - Rinforzo strutturale e risanamento conservativo dei ponti cittadini Anno 2022</t>
  </si>
  <si>
    <t>9872839C78</t>
  </si>
  <si>
    <t>5001_02 - Manutenzione Straordinaria delle opere
di sostegno delle strade collinari – Lotto 3</t>
  </si>
  <si>
    <t>TERRA. CON S.R.L.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</si>
  <si>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</si>
  <si>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</si>
  <si>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</si>
  <si>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</si>
  <si>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</si>
  <si>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</si>
  <si>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</si>
  <si>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</si>
  <si>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AGOSTO 2023</t>
  </si>
  <si>
    <t>7648401C29</t>
  </si>
  <si>
    <t>4131/2018 PRU Corso Grosseto. Legge 4/12/1993 N. 493. Completamento banchina sud corso Grosseto</t>
  </si>
  <si>
    <t>I.C.F.A.  srl</t>
  </si>
  <si>
    <t>9497846E74</t>
  </si>
  <si>
    <t xml:space="preserve">ITALVERDE srl </t>
  </si>
  <si>
    <t>COMPENSAZIONE PREZZI art. 26 D.L. 50/2022</t>
  </si>
  <si>
    <t>8978903926</t>
  </si>
  <si>
    <t>4903/2021 VALDOCCO VIVIBILE LOTTO 1. SISTEMAZIONI SPAZIO PUBBLICO E VERDE</t>
  </si>
  <si>
    <t>VITTONE SCAVI SRL</t>
  </si>
  <si>
    <t>COMPENSAZIONE PREZZI art. 26 D.L. 50/2022 e LEGGE N. 197/2022</t>
  </si>
  <si>
    <t>9150174275</t>
  </si>
  <si>
    <t>4936/2022 PON METRO REACT EU TORINO PROGETTO TO6.1.4.A - CORRIDOI VERDI – RIQUALIFICAZIONE LUNGO DORA - DA CORSO PRINCIPE ODDONE AL PARCO COLLETTA -</t>
  </si>
  <si>
    <t>S.I.C.E.T. SRL</t>
  </si>
  <si>
    <t>9154574174</t>
  </si>
  <si>
    <t>4933/2022 - PON METRO REACT EU TORINO PROGETTO TO6.1.2.E BICIPLAN 4- CONNESSIONE RETE CICLABILE - RIQUALIFICAZIONE CORSO MARCONI</t>
  </si>
  <si>
    <t>9163681CC6</t>
  </si>
  <si>
    <t>4935/2022 PON METRO REACT EU TORINO PROGETTO TO6.1.2.F - BICIPLAN 5 - CONNESSIONE RETE CICLABILE - ASSI CICLABILI PROTETTI: PIAZZA ROBILANT</t>
  </si>
  <si>
    <t>CO.MAR. SRL</t>
  </si>
  <si>
    <t>07/06/022</t>
  </si>
  <si>
    <t>9144899164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</si>
  <si>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</si>
  <si>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</si>
  <si>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</si>
  <si>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>10: VARIANTE IN DIMINUZIONE PER EURO 39.339,44</t>
  </si>
  <si>
    <t>11. RESCISSIONE CONTRATTUALE</t>
  </si>
  <si>
    <t>12. NUOVO AFFIDAMENTO A SEGUITO DI RESCISSIONE CONTRATTUALE</t>
  </si>
  <si>
    <t xml:space="preserve"> CUP</t>
  </si>
  <si>
    <t>LINEA DI FINANZIAMENTO</t>
  </si>
  <si>
    <t>C19H19000470004</t>
  </si>
  <si>
    <t>MUTUO ANNO 2020                    CASSA DDPP N. 2382</t>
  </si>
  <si>
    <t>C14E16000530004</t>
  </si>
  <si>
    <t>MUTUO ANNO 2017                        CASSA DD.PP. n° 2307</t>
  </si>
  <si>
    <t>C15J18000160004</t>
  </si>
  <si>
    <t>MUTUO ANNO 2020                      CASSA DD.PP. N. 2395</t>
  </si>
  <si>
    <t>C19H19000430004</t>
  </si>
  <si>
    <t>MUTUO ANNO 2020                     CASSA DD.PP. N. 2375</t>
  </si>
  <si>
    <t>C15I18001210004</t>
  </si>
  <si>
    <t>MUTUO ANNO 2020                         CASSA DD.PP. N. 2368</t>
  </si>
  <si>
    <t>C15J18000140004</t>
  </si>
  <si>
    <t>MUTUO ANNO 2019                    CASSA DD.PP. N. 2331</t>
  </si>
  <si>
    <t>C15I18001250004</t>
  </si>
  <si>
    <t>CONTRIBUTO MINISTERO GIUSTIZIA - MUTUO CASSA DD.PP. ANNO 2003 N. 1186 DEVOLUTO NEL 2023</t>
  </si>
  <si>
    <t>C19J15000150004</t>
  </si>
  <si>
    <t>NON PREVISTO</t>
  </si>
  <si>
    <t>MEZZI DI BILANCIO</t>
  </si>
  <si>
    <t>C15I18001150004</t>
  </si>
  <si>
    <t>MUTUO ANNO 2020                     CASSA DDPP 2369</t>
  </si>
  <si>
    <t>C13G18000010001</t>
  </si>
  <si>
    <t>FONDI CIPE</t>
  </si>
  <si>
    <t>C15I18001170004</t>
  </si>
  <si>
    <t>MUTUO ANNO 2021                        CASSA DD.PP. N. 2428</t>
  </si>
  <si>
    <t xml:space="preserve">C15B18000950004 </t>
  </si>
  <si>
    <t xml:space="preserve">FINANZIAMENTO CON MUTUO CASSA DD.PP. </t>
  </si>
  <si>
    <t>C15B18001000004</t>
  </si>
  <si>
    <t>FINANZIAMENTO NUOVO MUTUO ANNO 2021 CASSA DD.PP. N. 2418.</t>
  </si>
  <si>
    <t>CUP C15B18000890004</t>
  </si>
  <si>
    <t>FINANZIAMENTO CON MUTUO ANNO 2021 CASSA DD.PP. N. 2437</t>
  </si>
  <si>
    <t>C17H21004160006</t>
  </si>
  <si>
    <t>FINANZIAMENTO NELL'AMBITO DELLA RISPOSTA DELL'UNIONE ALLA PANDEMIA DI COVID 19</t>
  </si>
  <si>
    <t>FINANZIAMENTO CON MEZZI DI BILANCIO</t>
  </si>
  <si>
    <t>C15B18000900004</t>
  </si>
  <si>
    <t>FINANZIAMENTO MUTUO CASSA DD.PP. N. 241</t>
  </si>
  <si>
    <t>C15B18000990004</t>
  </si>
  <si>
    <t>FINANZIAM. MUTUO CASSA DD.PP. N. 2416</t>
  </si>
  <si>
    <t>C17H21002770001</t>
  </si>
  <si>
    <t>FINANZ. UNIONE EUROPEA - NEXT GENERATION EU.</t>
  </si>
  <si>
    <t>C15H18000430004</t>
  </si>
  <si>
    <t>CREDITO SPORTIVO - anno 2019 - n.mec. 2356</t>
  </si>
  <si>
    <t>C18H20000260004</t>
  </si>
  <si>
    <t>Cassa Depositi e Prestiti . n.mec. 2429</t>
  </si>
  <si>
    <t>C15H18000420004</t>
  </si>
  <si>
    <t>Cassa Depositi e Prestiti . n.mec. 2435</t>
  </si>
  <si>
    <t>Mezzi di Bilancio</t>
  </si>
  <si>
    <t>Non previsto</t>
  </si>
  <si>
    <t>C13F10053920002</t>
  </si>
  <si>
    <t>Programma Operativo Nazionale 
Città Metropolitana 2014-2020 – PON METRO TORINO- TO4.1.1
 Mutuo CASSA DD.PP. N. 2323</t>
  </si>
  <si>
    <t>C15B17000540004</t>
  </si>
  <si>
    <t xml:space="preserve">Mutuo CASSA DD.PP. N.  2393 </t>
  </si>
  <si>
    <t>C15B17000530004</t>
  </si>
  <si>
    <t xml:space="preserve">Mutuo CASSA DD.PP. N.  2394 </t>
  </si>
  <si>
    <t>910647768C</t>
  </si>
  <si>
    <t>Mutuo CASSA DD.PP. N.  2424</t>
  </si>
  <si>
    <t>C17H21001130004</t>
  </si>
  <si>
    <t>Mutuo CASSA DD.PP. N.  2432</t>
  </si>
  <si>
    <t>SPESE CORRENTI</t>
  </si>
  <si>
    <t>C12E19000010004</t>
  </si>
  <si>
    <t>Mutuo Cassa Depositi e Prestiti n. mecc.2397 - anno 2020</t>
  </si>
  <si>
    <t>C13B19000150004</t>
  </si>
  <si>
    <t xml:space="preserve">Mutuo Cassa Depositi e Prestiti n. mecc.2398 -  anno 2020 </t>
  </si>
  <si>
    <t>C15E20000650004</t>
  </si>
  <si>
    <t>Mutuo Cassa Depositi e Prestiti n. mecc.2430 - anno 2021</t>
  </si>
  <si>
    <t>C12E19000020004</t>
  </si>
  <si>
    <t>PNRR - M2.C4. I. 2.2 - Unione Europea Next Generetion Eu per Euro 750.000,00</t>
  </si>
  <si>
    <t>C11B21005220006</t>
  </si>
  <si>
    <t xml:space="preserve">PON METRO REACT EU per Euro 3.000.000,00 </t>
  </si>
  <si>
    <t>C17H21005300006</t>
  </si>
  <si>
    <t>PON METRO REACT EU per Euro 6.490.288,52 e Fondi Città per Euro 9.711,48 (residui mutui vari perfezionati)</t>
  </si>
  <si>
    <t>C17H21005290006</t>
  </si>
  <si>
    <t xml:space="preserve">PON METRO REACT EU per Euro 6.500.000,00 </t>
  </si>
  <si>
    <t>C13D21001340004</t>
  </si>
  <si>
    <t>MUTUO CASSA DEPOSITI E PRESTITI MECC. 2414/2021 POSIZIONE N. 6206338/00</t>
  </si>
  <si>
    <t>C17H18001860005</t>
  </si>
  <si>
    <t>FINANZIAMENTO MINISTERO DELL’AMBIENTE, DELLA TUTELA DEL TERRITORIO E DEL MARE</t>
  </si>
  <si>
    <t>C17H21004890006</t>
  </si>
  <si>
    <t>FONDI PON METRO REACT EU</t>
  </si>
  <si>
    <t>C17H21004880006</t>
  </si>
  <si>
    <t>C17H18001930005</t>
  </si>
  <si>
    <t>MUTUO CASSA DEPOSITI E PRESTITI MECC. 2415/2021 POSIZIONE N. 6206343/00</t>
  </si>
  <si>
    <t>C11B16000550001</t>
  </si>
  <si>
    <t>Contributo Ministero delle infrastrutture e dei Trasporti</t>
  </si>
  <si>
    <t>C17H19000730004</t>
  </si>
  <si>
    <t>Mutuo Cassa Depositi e Prestiti</t>
  </si>
  <si>
    <t>C17H22000900001</t>
  </si>
  <si>
    <t>Contributo Ministero dell'Interno</t>
  </si>
  <si>
    <t>C17H17000310004</t>
  </si>
  <si>
    <t>C17H18000770004</t>
  </si>
  <si>
    <t>Mutuo Cassa Depositi e Presti</t>
  </si>
  <si>
    <t>C15F22000420004</t>
  </si>
  <si>
    <t>CUP</t>
  </si>
  <si>
    <t>C13D14000630002</t>
  </si>
  <si>
    <t>Contributo della Regione   Piemonte, PRU Grosseto Legge 4/12/1993 N. 493</t>
  </si>
  <si>
    <t xml:space="preserve">C11B20000550002 </t>
  </si>
  <si>
    <t>Fondi di cui all’Accordo di Programma per la realizzazione degli
interventi compresi nel piano strategico di azione ambientale connesso al termovalorizzatore del Gerbido” e mezzi straordinari di bilancio</t>
  </si>
  <si>
    <t xml:space="preserve">C11B21004620002 </t>
  </si>
  <si>
    <t>PON METRO REACT EU TORINO</t>
  </si>
  <si>
    <t xml:space="preserve">C11B21004650002 </t>
  </si>
  <si>
    <t>C19J21046100001</t>
  </si>
  <si>
    <t>C19J21046090001</t>
  </si>
  <si>
    <t>C11B21003840001</t>
  </si>
  <si>
    <t>Fondi provenienti della "Regione Piemonte Direzione Sanità e Welfare–Settore Politiche di welfare abitativo" - CONTRIBUTO DA PROGRAMMA - SICURO VERDE E SOCIALE –
RIQUALIFICAZIONE EDILIZIA PUBBLICA - PNRR M2C3
Fondi provenienti da trasferimento fondi da Gestione Speciale ex lege 560/93</t>
  </si>
  <si>
    <t>Fondi provenienti della "Regione Piemonte Direzione Sanità e Welfare–Settore Politiche di welfare abitativo" - CONTRIBUTO DA PROGRAMMA - SICURO VERDE E SOCIALE – RIQUALIFICAZIONE EDILIZIA PUBBLICA - PNRR M2C3
Fondi provenienti da trasferimento fondi da Gestione Speciale ex lege 560/93</t>
  </si>
  <si>
    <t>Fondi provenienti dal Ministero dell’Interno nell’ambito dell’Investimento 2.1 “Rigenerazione Urbana” individuato all’interno del PNRR nella Missione 5-Componente 2, finanziato dall’Unione Europea nell’ambito dell’iniziativa NextGeneration EU</t>
  </si>
  <si>
    <t>C15B17000550004</t>
  </si>
  <si>
    <t>Mutuo CASSA DD.PP. N. 2384</t>
  </si>
  <si>
    <t>C15J18000150004</t>
  </si>
  <si>
    <t>MUTUO CASSA DD.PP. N. 2395</t>
  </si>
  <si>
    <t>C15I18001180004</t>
  </si>
  <si>
    <t>C15B18000970004</t>
  </si>
  <si>
    <t>FINANZIAMENTO CON AVANZO DA INVESTIMENTO</t>
  </si>
  <si>
    <t>C16E18000080002</t>
  </si>
  <si>
    <t>FINANZIAMENTO CON MUTUO CASSA DD.PP N. 2450</t>
  </si>
  <si>
    <t>C17H21004180006</t>
  </si>
  <si>
    <t>C17H21004190006</t>
  </si>
  <si>
    <t>PON METRO REACT EU</t>
  </si>
  <si>
    <t>C19G18000090004</t>
  </si>
  <si>
    <t>FINANZIAMENTO NUOVO MUTUO</t>
  </si>
  <si>
    <t>C11B21005210006</t>
  </si>
  <si>
    <t>C12E19000030004</t>
  </si>
  <si>
    <t>PNRR - M2.C4. I. 2.2 - Unione Europea Next Generetion Eu per Euro 387.000,00 e per Euro 513.000,00 con residui mutui vari perfezionati</t>
  </si>
  <si>
    <t>C17H18001830005</t>
  </si>
  <si>
    <t>MUTUO CASSA DD.PP.</t>
  </si>
  <si>
    <t>C17H18001910005</t>
  </si>
  <si>
    <t>FINANZIAMENTO CON MUTUO CASSA DD.PP. MECC. 2361</t>
  </si>
  <si>
    <t>C13H19000970004</t>
  </si>
  <si>
    <t xml:space="preserve">C11B21004640002 </t>
  </si>
  <si>
    <t xml:space="preserve">C11B21004630002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</si>
</sst>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  <numFmt numFmtId="178" formatCode="[$-410]h:mm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2"/>
    </font>
    <font>
      <sz val="10"/>
      <color indexed="8"/>
      <name val="Arial"/>
      <family val="2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6"/>
      <color indexed="12"/>
      <name val="Times New Roman"/>
      <family val="1"/>
    </font>
    <font>
      <b/>
      <sz val="7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8"/>
      <color indexed="12"/>
      <name val="Verdana"/>
      <family val="2"/>
    </font>
    <font>
      <sz val="11"/>
      <color indexed="12"/>
      <name val="Arial"/>
      <family val="2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2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18"/>
      <name val="Calibri"/>
      <family val="2"/>
    </font>
    <font>
      <sz val="10"/>
      <color indexed="12"/>
      <name val="Calibri"/>
      <family val="2"/>
    </font>
    <font>
      <b/>
      <sz val="7"/>
      <color indexed="8"/>
      <name val="Times New Roman"/>
      <family val="1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  <font>
      <sz val="8"/>
      <color indexed="30"/>
      <name val="Times New Roman"/>
      <family val="1"/>
    </font>
    <font>
      <sz val="8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56"/>
      </top>
      <bottom style="thin">
        <color indexed="12"/>
      </bottom>
    </border>
    <border>
      <left>
        <color indexed="63"/>
      </left>
      <right style="thin">
        <color indexed="56"/>
      </right>
      <top style="thin">
        <color indexed="56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12"/>
      </right>
      <top>
        <color indexed="63"/>
      </top>
      <bottom style="thin">
        <color indexed="56"/>
      </bottom>
    </border>
    <border>
      <left style="thin"/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>
        <color indexed="56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 style="thin">
        <color indexed="56"/>
      </bottom>
    </border>
    <border>
      <left style="thin">
        <color indexed="12"/>
      </left>
      <right style="thin">
        <color indexed="12"/>
      </right>
      <top style="thin">
        <color indexed="56"/>
      </top>
      <bottom style="thin">
        <color indexed="56"/>
      </bottom>
    </border>
    <border>
      <left style="thin">
        <color indexed="12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12"/>
      </right>
      <top style="thin">
        <color indexed="56"/>
      </top>
      <bottom style="thin">
        <color indexed="56"/>
      </bottom>
    </border>
    <border>
      <left style="thin">
        <color indexed="12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12"/>
      </right>
      <top style="thin">
        <color indexed="56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8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rgb="FF0033CC"/>
      </left>
      <right style="thin">
        <color rgb="FF0033CC"/>
      </right>
      <top style="thin">
        <color indexed="12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indexed="12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/>
    </border>
    <border>
      <left style="thin">
        <color rgb="FF0033CC"/>
      </left>
      <right style="thin">
        <color rgb="FF0033CC"/>
      </right>
      <top style="thin"/>
      <bottom style="thin">
        <color rgb="FF0033CC"/>
      </bottom>
    </border>
    <border>
      <left style="thin">
        <color indexed="12"/>
      </left>
      <right style="thin">
        <color indexed="48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172" fontId="25" fillId="0" borderId="12" xfId="0" applyNumberFormat="1" applyFont="1" applyBorder="1" applyAlignment="1">
      <alignment horizontal="righ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72" fontId="25" fillId="0" borderId="13" xfId="0" applyNumberFormat="1" applyFont="1" applyFill="1" applyBorder="1" applyAlignment="1">
      <alignment horizontal="right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5" xfId="0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172" fontId="25" fillId="0" borderId="16" xfId="0" applyNumberFormat="1" applyFont="1" applyBorder="1" applyAlignment="1">
      <alignment horizontal="right" vertical="center" wrapText="1"/>
    </xf>
    <xf numFmtId="49" fontId="25" fillId="0" borderId="15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172" fontId="25" fillId="0" borderId="15" xfId="0" applyNumberFormat="1" applyFont="1" applyBorder="1" applyAlignment="1">
      <alignment horizontal="right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/>
    </xf>
    <xf numFmtId="9" fontId="25" fillId="0" borderId="15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4" fontId="37" fillId="25" borderId="20" xfId="0" applyNumberFormat="1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left" vertical="center" wrapText="1"/>
    </xf>
    <xf numFmtId="173" fontId="25" fillId="0" borderId="13" xfId="0" applyNumberFormat="1" applyFont="1" applyFill="1" applyBorder="1" applyAlignment="1" quotePrefix="1">
      <alignment horizontal="center" vertical="center" wrapText="1"/>
    </xf>
    <xf numFmtId="16" fontId="25" fillId="0" borderId="13" xfId="0" applyNumberFormat="1" applyFont="1" applyFill="1" applyBorder="1" applyAlignment="1" quotePrefix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/>
    </xf>
    <xf numFmtId="9" fontId="25" fillId="0" borderId="15" xfId="0" applyNumberFormat="1" applyFont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2" xfId="0" applyNumberFormat="1" applyFont="1" applyFill="1" applyBorder="1" applyAlignment="1">
      <alignment horizontal="right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4" fillId="0" borderId="13" xfId="0" applyFont="1" applyBorder="1" applyAlignment="1">
      <alignment/>
    </xf>
    <xf numFmtId="4" fontId="25" fillId="0" borderId="16" xfId="0" applyNumberFormat="1" applyFont="1" applyBorder="1" applyAlignment="1">
      <alignment horizontal="right" vertical="center" wrapText="1"/>
    </xf>
    <xf numFmtId="0" fontId="25" fillId="26" borderId="16" xfId="0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7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26" borderId="22" xfId="0" applyFont="1" applyFill="1" applyBorder="1" applyAlignment="1">
      <alignment horizontal="center" vertical="center" wrapText="1"/>
    </xf>
    <xf numFmtId="174" fontId="25" fillId="0" borderId="16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/>
    </xf>
    <xf numFmtId="4" fontId="25" fillId="0" borderId="15" xfId="0" applyNumberFormat="1" applyFont="1" applyFill="1" applyBorder="1" applyAlignment="1">
      <alignment horizontal="right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8" fillId="0" borderId="15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175" fontId="25" fillId="0" borderId="13" xfId="0" applyNumberFormat="1" applyFont="1" applyFill="1" applyBorder="1" applyAlignment="1">
      <alignment horizontal="center" vertical="center" wrapText="1"/>
    </xf>
    <xf numFmtId="175" fontId="25" fillId="0" borderId="13" xfId="0" applyNumberFormat="1" applyFont="1" applyBorder="1" applyAlignment="1">
      <alignment horizontal="center" vertical="center" wrapText="1"/>
    </xf>
    <xf numFmtId="175" fontId="25" fillId="0" borderId="16" xfId="0" applyNumberFormat="1" applyFont="1" applyBorder="1" applyAlignment="1">
      <alignment horizontal="center" vertical="center" wrapText="1"/>
    </xf>
    <xf numFmtId="175" fontId="25" fillId="0" borderId="12" xfId="0" applyNumberFormat="1" applyFont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left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175" fontId="25" fillId="0" borderId="16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175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/>
    </xf>
    <xf numFmtId="173" fontId="25" fillId="27" borderId="12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left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175" fontId="25" fillId="0" borderId="15" xfId="0" applyNumberFormat="1" applyFont="1" applyBorder="1" applyAlignment="1">
      <alignment horizontal="center" vertical="center" wrapText="1"/>
    </xf>
    <xf numFmtId="49" fontId="25" fillId="26" borderId="2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5" fillId="0" borderId="23" xfId="0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174" fontId="25" fillId="0" borderId="12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justify" vertical="top"/>
    </xf>
    <xf numFmtId="0" fontId="49" fillId="0" borderId="13" xfId="0" applyFont="1" applyBorder="1" applyAlignment="1">
      <alignment horizontal="justify" vertical="justify"/>
    </xf>
    <xf numFmtId="0" fontId="49" fillId="0" borderId="13" xfId="0" applyFont="1" applyBorder="1" applyAlignment="1">
      <alignment/>
    </xf>
    <xf numFmtId="4" fontId="25" fillId="0" borderId="13" xfId="0" applyNumberFormat="1" applyFont="1" applyFill="1" applyBorder="1" applyAlignment="1">
      <alignment horizontal="right" vertical="center" wrapText="1"/>
    </xf>
    <xf numFmtId="173" fontId="25" fillId="27" borderId="16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/>
    </xf>
    <xf numFmtId="49" fontId="25" fillId="0" borderId="19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25" fillId="0" borderId="14" xfId="0" applyFont="1" applyFill="1" applyBorder="1" applyAlignment="1">
      <alignment horizontal="justify" vertical="top" wrapText="1"/>
    </xf>
    <xf numFmtId="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right"/>
    </xf>
    <xf numFmtId="0" fontId="48" fillId="0" borderId="15" xfId="0" applyFont="1" applyBorder="1" applyAlignment="1">
      <alignment/>
    </xf>
    <xf numFmtId="4" fontId="37" fillId="28" borderId="15" xfId="0" applyNumberFormat="1" applyFont="1" applyFill="1" applyBorder="1" applyAlignment="1">
      <alignment horizontal="right" vertical="center"/>
    </xf>
    <xf numFmtId="17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4" fontId="48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2" fillId="0" borderId="16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37" fillId="24" borderId="2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76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horizontal="center" vertical="center" wrapText="1"/>
    </xf>
    <xf numFmtId="4" fontId="25" fillId="27" borderId="16" xfId="0" applyNumberFormat="1" applyFont="1" applyFill="1" applyBorder="1" applyAlignment="1">
      <alignment horizontal="right" vertical="center" wrapText="1"/>
    </xf>
    <xf numFmtId="4" fontId="25" fillId="27" borderId="15" xfId="0" applyNumberFormat="1" applyFont="1" applyFill="1" applyBorder="1" applyAlignment="1">
      <alignment horizontal="right" vertical="center" wrapText="1"/>
    </xf>
    <xf numFmtId="0" fontId="25" fillId="26" borderId="17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horizontal="center" vertical="center"/>
    </xf>
    <xf numFmtId="4" fontId="25" fillId="27" borderId="12" xfId="0" applyNumberFormat="1" applyFont="1" applyFill="1" applyBorder="1" applyAlignment="1">
      <alignment horizontal="right" vertical="center" wrapText="1"/>
    </xf>
    <xf numFmtId="173" fontId="25" fillId="27" borderId="16" xfId="0" applyNumberFormat="1" applyFont="1" applyFill="1" applyBorder="1" applyAlignment="1">
      <alignment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/>
    </xf>
    <xf numFmtId="0" fontId="25" fillId="27" borderId="35" xfId="0" applyFont="1" applyFill="1" applyBorder="1" applyAlignment="1">
      <alignment horizontal="center" vertical="center" wrapText="1"/>
    </xf>
    <xf numFmtId="4" fontId="25" fillId="27" borderId="11" xfId="0" applyNumberFormat="1" applyFont="1" applyFill="1" applyBorder="1" applyAlignment="1">
      <alignment horizontal="right" vertical="center" wrapText="1"/>
    </xf>
    <xf numFmtId="49" fontId="25" fillId="27" borderId="12" xfId="0" applyNumberFormat="1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27" borderId="0" xfId="0" applyFont="1" applyFill="1" applyBorder="1" applyAlignment="1">
      <alignment horizontal="center" vertical="center" wrapText="1"/>
    </xf>
    <xf numFmtId="4" fontId="25" fillId="27" borderId="39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/>
    </xf>
    <xf numFmtId="0" fontId="25" fillId="27" borderId="41" xfId="0" applyFont="1" applyFill="1" applyBorder="1" applyAlignment="1">
      <alignment horizontal="center" vertical="center" wrapText="1"/>
    </xf>
    <xf numFmtId="49" fontId="25" fillId="27" borderId="12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4" fontId="25" fillId="26" borderId="12" xfId="0" applyNumberFormat="1" applyFont="1" applyFill="1" applyBorder="1" applyAlignment="1">
      <alignment horizontal="right" vertical="center" wrapText="1"/>
    </xf>
    <xf numFmtId="0" fontId="25" fillId="0" borderId="15" xfId="0" applyFont="1" applyBorder="1" applyAlignment="1">
      <alignment vertical="center" wrapText="1"/>
    </xf>
    <xf numFmtId="0" fontId="25" fillId="27" borderId="15" xfId="0" applyFont="1" applyFill="1" applyBorder="1" applyAlignment="1">
      <alignment horizontal="center" vertical="center" wrapText="1"/>
    </xf>
    <xf numFmtId="173" fontId="25" fillId="26" borderId="15" xfId="0" applyNumberFormat="1" applyFont="1" applyFill="1" applyBorder="1" applyAlignment="1">
      <alignment horizontal="center" vertical="center" wrapText="1"/>
    </xf>
    <xf numFmtId="0" fontId="25" fillId="26" borderId="15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37" fillId="2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7" borderId="0" xfId="0" applyFont="1" applyFill="1" applyBorder="1" applyAlignment="1">
      <alignment wrapText="1"/>
    </xf>
    <xf numFmtId="0" fontId="56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5" fillId="27" borderId="0" xfId="0" applyNumberFormat="1" applyFont="1" applyFill="1" applyBorder="1" applyAlignment="1">
      <alignment horizontal="right" vertical="center" wrapText="1"/>
    </xf>
    <xf numFmtId="4" fontId="25" fillId="26" borderId="0" xfId="0" applyNumberFormat="1" applyFont="1" applyFill="1" applyBorder="1" applyAlignment="1">
      <alignment horizontal="right" vertical="center" wrapText="1"/>
    </xf>
    <xf numFmtId="176" fontId="30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176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4" fontId="25" fillId="0" borderId="13" xfId="0" applyNumberFormat="1" applyFont="1" applyFill="1" applyBorder="1" applyAlignment="1">
      <alignment horizontal="left" vertical="center" wrapText="1"/>
    </xf>
    <xf numFmtId="0" fontId="23" fillId="25" borderId="13" xfId="0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right"/>
    </xf>
    <xf numFmtId="4" fontId="25" fillId="0" borderId="12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4" fontId="37" fillId="25" borderId="2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59" fillId="25" borderId="0" xfId="0" applyFont="1" applyFill="1" applyBorder="1" applyAlignment="1">
      <alignment vertical="center"/>
    </xf>
    <xf numFmtId="0" fontId="59" fillId="29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8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1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" fontId="25" fillId="0" borderId="15" xfId="0" applyNumberFormat="1" applyFont="1" applyBorder="1" applyAlignment="1">
      <alignment vertical="center"/>
    </xf>
    <xf numFmtId="0" fontId="25" fillId="0" borderId="47" xfId="0" applyFont="1" applyFill="1" applyBorder="1" applyAlignment="1">
      <alignment horizontal="left" vertical="center" wrapText="1"/>
    </xf>
    <xf numFmtId="173" fontId="25" fillId="0" borderId="15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0" fontId="25" fillId="0" borderId="49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47" xfId="0" applyFont="1" applyBorder="1" applyAlignment="1">
      <alignment vertical="center" wrapText="1"/>
    </xf>
    <xf numFmtId="0" fontId="25" fillId="0" borderId="56" xfId="0" applyFont="1" applyBorder="1" applyAlignment="1">
      <alignment/>
    </xf>
    <xf numFmtId="0" fontId="22" fillId="0" borderId="48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57" xfId="0" applyFont="1" applyBorder="1" applyAlignment="1">
      <alignment horizontal="left" vertical="center" wrapText="1"/>
    </xf>
    <xf numFmtId="9" fontId="25" fillId="0" borderId="13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vertical="center"/>
    </xf>
    <xf numFmtId="0" fontId="25" fillId="0" borderId="51" xfId="0" applyFont="1" applyFill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/>
    </xf>
    <xf numFmtId="4" fontId="37" fillId="24" borderId="20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3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68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7" xfId="0" applyFont="1" applyFill="1" applyBorder="1" applyAlignment="1">
      <alignment horizontal="center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173" fontId="25" fillId="0" borderId="15" xfId="0" applyNumberFormat="1" applyFont="1" applyFill="1" applyBorder="1" applyAlignment="1">
      <alignment horizontal="center" vertical="center"/>
    </xf>
    <xf numFmtId="4" fontId="25" fillId="0" borderId="13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left" vertical="center"/>
    </xf>
    <xf numFmtId="173" fontId="25" fillId="0" borderId="13" xfId="0" applyNumberFormat="1" applyFont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 wrapText="1"/>
    </xf>
    <xf numFmtId="9" fontId="25" fillId="0" borderId="13" xfId="50" applyFont="1" applyFill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0" fontId="25" fillId="0" borderId="13" xfId="0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" fontId="36" fillId="30" borderId="20" xfId="0" applyNumberFormat="1" applyFont="1" applyFill="1" applyBorder="1" applyAlignment="1">
      <alignment horizontal="right" vertical="center"/>
    </xf>
    <xf numFmtId="0" fontId="25" fillId="27" borderId="0" xfId="0" applyFont="1" applyFill="1" applyAlignment="1">
      <alignment vertical="center" wrapText="1"/>
    </xf>
    <xf numFmtId="0" fontId="25" fillId="27" borderId="0" xfId="0" applyFont="1" applyFill="1" applyAlignment="1">
      <alignment horizontal="center" vertical="center" wrapText="1"/>
    </xf>
    <xf numFmtId="9" fontId="25" fillId="27" borderId="0" xfId="0" applyNumberFormat="1" applyFont="1" applyFill="1" applyAlignment="1">
      <alignment horizontal="center" vertical="center" wrapText="1"/>
    </xf>
    <xf numFmtId="4" fontId="25" fillId="27" borderId="0" xfId="0" applyNumberFormat="1" applyFont="1" applyFill="1" applyAlignment="1">
      <alignment horizontal="right" vertical="center"/>
    </xf>
    <xf numFmtId="0" fontId="25" fillId="27" borderId="0" xfId="0" applyFont="1" applyFill="1" applyAlignment="1">
      <alignment wrapText="1"/>
    </xf>
    <xf numFmtId="0" fontId="45" fillId="0" borderId="0" xfId="0" applyFont="1" applyAlignment="1">
      <alignment/>
    </xf>
    <xf numFmtId="0" fontId="70" fillId="0" borderId="0" xfId="0" applyFont="1" applyAlignment="1">
      <alignment horizontal="right" wrapText="1"/>
    </xf>
    <xf numFmtId="0" fontId="70" fillId="0" borderId="0" xfId="0" applyFont="1" applyAlignment="1">
      <alignment horizontal="left"/>
    </xf>
    <xf numFmtId="4" fontId="64" fillId="0" borderId="0" xfId="0" applyNumberFormat="1" applyFont="1" applyAlignment="1">
      <alignment horizontal="right" vertical="center"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 vertical="center" wrapText="1"/>
    </xf>
    <xf numFmtId="9" fontId="72" fillId="0" borderId="0" xfId="0" applyNumberFormat="1" applyFont="1" applyAlignment="1">
      <alignment horizontal="center" vertical="center" wrapText="1"/>
    </xf>
    <xf numFmtId="0" fontId="70" fillId="0" borderId="0" xfId="0" applyFont="1" applyAlignment="1">
      <alignment horizontal="right" vertical="center" wrapText="1"/>
    </xf>
    <xf numFmtId="0" fontId="70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4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6" fillId="0" borderId="0" xfId="0" applyNumberFormat="1" applyFont="1" applyAlignment="1">
      <alignment horizontal="left" vertical="center"/>
    </xf>
    <xf numFmtId="176" fontId="73" fillId="0" borderId="0" xfId="0" applyNumberFormat="1" applyFont="1" applyAlignment="1">
      <alignment horizontal="left" vertical="center"/>
    </xf>
    <xf numFmtId="176" fontId="7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29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23" fillId="29" borderId="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11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/>
    </xf>
    <xf numFmtId="173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0" borderId="59" xfId="0" applyFont="1" applyBorder="1" applyAlignment="1">
      <alignment vertical="center" wrapText="1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9" fontId="25" fillId="0" borderId="15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9" fontId="25" fillId="0" borderId="13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right" vertical="center"/>
    </xf>
    <xf numFmtId="9" fontId="25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77" fillId="0" borderId="0" xfId="0" applyFont="1" applyAlignment="1">
      <alignment/>
    </xf>
    <xf numFmtId="0" fontId="70" fillId="0" borderId="0" xfId="0" applyFont="1" applyAlignment="1">
      <alignment horizontal="right" wrapText="1"/>
    </xf>
    <xf numFmtId="0" fontId="70" fillId="0" borderId="0" xfId="0" applyFont="1" applyAlignment="1">
      <alignment horizontal="left"/>
    </xf>
    <xf numFmtId="4" fontId="64" fillId="0" borderId="0" xfId="0" applyNumberFormat="1" applyFont="1" applyAlignment="1">
      <alignment horizontal="right" vertical="center"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 vertical="center" wrapText="1"/>
    </xf>
    <xf numFmtId="9" fontId="72" fillId="0" borderId="0" xfId="0" applyNumberFormat="1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74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75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178" fontId="30" fillId="0" borderId="0" xfId="0" applyNumberFormat="1" applyFont="1" applyAlignment="1">
      <alignment horizontal="left" vertical="center"/>
    </xf>
    <xf numFmtId="20" fontId="76" fillId="0" borderId="0" xfId="0" applyNumberFormat="1" applyFont="1" applyAlignment="1">
      <alignment horizontal="left" vertical="center"/>
    </xf>
    <xf numFmtId="20" fontId="73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13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49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/>
    </xf>
    <xf numFmtId="173" fontId="25" fillId="0" borderId="15" xfId="0" applyNumberFormat="1" applyFont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9" fontId="25" fillId="0" borderId="1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61" xfId="0" applyFont="1" applyFill="1" applyBorder="1" applyAlignment="1">
      <alignment horizontal="left" vertical="center" wrapText="1"/>
    </xf>
    <xf numFmtId="4" fontId="25" fillId="0" borderId="62" xfId="0" applyNumberFormat="1" applyFont="1" applyFill="1" applyBorder="1" applyAlignment="1">
      <alignment horizontal="right" vertical="center" wrapText="1"/>
    </xf>
    <xf numFmtId="0" fontId="25" fillId="0" borderId="61" xfId="0" applyFont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right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4" fontId="83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Border="1" applyAlignment="1">
      <alignment horizontal="left" vertical="center"/>
    </xf>
    <xf numFmtId="178" fontId="2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0" fontId="25" fillId="0" borderId="63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3" fillId="28" borderId="64" xfId="0" applyFont="1" applyFill="1" applyBorder="1" applyAlignment="1">
      <alignment horizontal="center" vertical="center" wrapText="1"/>
    </xf>
    <xf numFmtId="0" fontId="23" fillId="24" borderId="65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 quotePrefix="1">
      <alignment horizontal="center" vertical="center"/>
    </xf>
    <xf numFmtId="49" fontId="25" fillId="0" borderId="18" xfId="0" applyNumberFormat="1" applyFont="1" applyBorder="1" applyAlignment="1" quotePrefix="1">
      <alignment horizontal="center" vertical="center"/>
    </xf>
    <xf numFmtId="0" fontId="25" fillId="0" borderId="18" xfId="0" applyFont="1" applyBorder="1" applyAlignment="1" quotePrefix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quotePrefix="1">
      <alignment horizontal="center" vertical="center"/>
    </xf>
    <xf numFmtId="49" fontId="25" fillId="0" borderId="15" xfId="0" applyNumberFormat="1" applyFont="1" applyBorder="1" applyAlignment="1" quotePrefix="1">
      <alignment horizontal="center" vertical="center"/>
    </xf>
    <xf numFmtId="0" fontId="25" fillId="0" borderId="66" xfId="0" applyFont="1" applyBorder="1" applyAlignment="1" quotePrefix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49" fontId="25" fillId="26" borderId="15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top" wrapText="1"/>
    </xf>
    <xf numFmtId="0" fontId="25" fillId="0" borderId="68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top" wrapText="1"/>
    </xf>
    <xf numFmtId="0" fontId="25" fillId="0" borderId="69" xfId="0" applyFont="1" applyBorder="1" applyAlignment="1">
      <alignment horizontal="justify" vertical="top" wrapText="1"/>
    </xf>
    <xf numFmtId="0" fontId="25" fillId="0" borderId="70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85" fillId="31" borderId="71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31" borderId="24" xfId="0" applyFont="1" applyFill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27" borderId="71" xfId="0" applyFont="1" applyFill="1" applyBorder="1" applyAlignment="1">
      <alignment horizontal="left" vertical="center" wrapText="1"/>
    </xf>
    <xf numFmtId="0" fontId="25" fillId="0" borderId="71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3" fillId="24" borderId="79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7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0" fontId="23" fillId="25" borderId="79" xfId="0" applyFont="1" applyFill="1" applyBorder="1" applyAlignment="1">
      <alignment horizontal="center" vertical="center" wrapText="1"/>
    </xf>
    <xf numFmtId="0" fontId="23" fillId="25" borderId="46" xfId="0" applyFont="1" applyFill="1" applyBorder="1" applyAlignment="1">
      <alignment horizontal="center" vertical="center" wrapText="1"/>
    </xf>
    <xf numFmtId="0" fontId="36" fillId="27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28" borderId="27" xfId="0" applyFont="1" applyFill="1" applyBorder="1" applyAlignment="1">
      <alignment horizontal="center" vertical="center" wrapText="1"/>
    </xf>
    <xf numFmtId="0" fontId="23" fillId="28" borderId="82" xfId="0" applyFont="1" applyFill="1" applyBorder="1" applyAlignment="1">
      <alignment horizontal="center" vertical="center" wrapText="1"/>
    </xf>
    <xf numFmtId="4" fontId="25" fillId="0" borderId="30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9" fontId="25" fillId="26" borderId="13" xfId="0" applyNumberFormat="1" applyFont="1" applyFill="1" applyBorder="1" applyAlignment="1">
      <alignment horizontal="center" vertical="center" wrapText="1"/>
    </xf>
    <xf numFmtId="49" fontId="25" fillId="26" borderId="16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top" wrapText="1"/>
    </xf>
    <xf numFmtId="0" fontId="25" fillId="0" borderId="83" xfId="0" applyFont="1" applyBorder="1" applyAlignment="1">
      <alignment horizontal="center" vertical="top" wrapText="1"/>
    </xf>
    <xf numFmtId="0" fontId="25" fillId="0" borderId="85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23" fillId="24" borderId="86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 quotePrefix="1">
      <alignment horizontal="center" vertical="center" wrapText="1"/>
    </xf>
    <xf numFmtId="0" fontId="25" fillId="0" borderId="87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89" xfId="0" applyNumberFormat="1" applyFont="1" applyFill="1" applyBorder="1" applyAlignment="1">
      <alignment horizontal="center" vertical="center"/>
    </xf>
    <xf numFmtId="49" fontId="25" fillId="0" borderId="90" xfId="0" applyNumberFormat="1" applyFont="1" applyFill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78" fontId="30" fillId="0" borderId="0" xfId="0" applyNumberFormat="1" applyFont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25" fillId="0" borderId="13" xfId="0" applyFont="1" applyBorder="1" applyAlignment="1">
      <alignment horizontal="left" vertical="center"/>
    </xf>
    <xf numFmtId="0" fontId="25" fillId="0" borderId="7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79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39" fillId="3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wrapText="1"/>
    </xf>
    <xf numFmtId="49" fontId="25" fillId="0" borderId="71" xfId="0" applyNumberFormat="1" applyFont="1" applyFill="1" applyBorder="1" applyAlignment="1">
      <alignment horizontal="center" vertical="center"/>
    </xf>
    <xf numFmtId="49" fontId="25" fillId="0" borderId="71" xfId="0" applyNumberFormat="1" applyFont="1" applyFill="1" applyBorder="1" applyAlignment="1" quotePrefix="1">
      <alignment horizontal="center" vertical="center"/>
    </xf>
    <xf numFmtId="49" fontId="25" fillId="0" borderId="16" xfId="0" applyNumberFormat="1" applyFont="1" applyFill="1" applyBorder="1" applyAlignment="1" quotePrefix="1">
      <alignment horizontal="center" vertical="center"/>
    </xf>
    <xf numFmtId="49" fontId="25" fillId="0" borderId="49" xfId="0" applyNumberFormat="1" applyFont="1" applyFill="1" applyBorder="1" applyAlignment="1" quotePrefix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1" fillId="0" borderId="0" xfId="0" applyFont="1" applyBorder="1" applyAlignment="1">
      <alignment horizontal="center"/>
    </xf>
    <xf numFmtId="173" fontId="25" fillId="0" borderId="15" xfId="0" applyNumberFormat="1" applyFont="1" applyBorder="1" applyAlignment="1">
      <alignment horizontal="center" vertical="center"/>
    </xf>
    <xf numFmtId="173" fontId="25" fillId="0" borderId="15" xfId="0" applyNumberFormat="1" applyFont="1" applyFill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0" fontId="25" fillId="0" borderId="93" xfId="0" applyFont="1" applyFill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" vertical="center"/>
    </xf>
    <xf numFmtId="173" fontId="25" fillId="0" borderId="13" xfId="0" applyNumberFormat="1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50" fillId="0" borderId="95" xfId="0" applyFont="1" applyBorder="1" applyAlignment="1">
      <alignment/>
    </xf>
    <xf numFmtId="0" fontId="50" fillId="0" borderId="96" xfId="0" applyFont="1" applyBorder="1" applyAlignment="1">
      <alignment/>
    </xf>
    <xf numFmtId="173" fontId="25" fillId="0" borderId="13" xfId="0" applyNumberFormat="1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50" fillId="0" borderId="46" xfId="0" applyFont="1" applyBorder="1" applyAlignment="1">
      <alignment/>
    </xf>
    <xf numFmtId="4" fontId="25" fillId="0" borderId="99" xfId="0" applyNumberFormat="1" applyFont="1" applyBorder="1" applyAlignment="1">
      <alignment horizontal="right" vertical="center"/>
    </xf>
    <xf numFmtId="0" fontId="50" fillId="0" borderId="98" xfId="0" applyFont="1" applyBorder="1" applyAlignment="1">
      <alignment/>
    </xf>
    <xf numFmtId="4" fontId="25" fillId="0" borderId="13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3" fillId="25" borderId="100" xfId="0" applyFont="1" applyFill="1" applyBorder="1" applyAlignment="1">
      <alignment horizontal="center" vertical="center" wrapText="1"/>
    </xf>
    <xf numFmtId="0" fontId="50" fillId="0" borderId="101" xfId="0" applyFont="1" applyBorder="1" applyAlignment="1">
      <alignment/>
    </xf>
    <xf numFmtId="0" fontId="50" fillId="0" borderId="102" xfId="0" applyFont="1" applyBorder="1" applyAlignment="1">
      <alignment/>
    </xf>
    <xf numFmtId="173" fontId="25" fillId="0" borderId="16" xfId="0" applyNumberFormat="1" applyFont="1" applyFill="1" applyBorder="1" applyAlignment="1">
      <alignment horizontal="center" vertical="center"/>
    </xf>
    <xf numFmtId="173" fontId="25" fillId="0" borderId="12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0" fontId="23" fillId="28" borderId="6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23" fillId="28" borderId="64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20" fontId="67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5" fillId="0" borderId="13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4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173" fontId="25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6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2" fillId="0" borderId="103" xfId="0" applyFont="1" applyBorder="1" applyAlignment="1">
      <alignment/>
    </xf>
    <xf numFmtId="0" fontId="25" fillId="0" borderId="103" xfId="0" applyFont="1" applyBorder="1" applyAlignment="1">
      <alignment/>
    </xf>
    <xf numFmtId="0" fontId="25" fillId="0" borderId="10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5" fillId="0" borderId="10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5" fillId="0" borderId="105" xfId="0" applyFont="1" applyBorder="1" applyAlignment="1">
      <alignment/>
    </xf>
    <xf numFmtId="0" fontId="0" fillId="0" borderId="106" xfId="0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88" xfId="0" applyBorder="1" applyAlignment="1">
      <alignment/>
    </xf>
    <xf numFmtId="4" fontId="25" fillId="0" borderId="13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2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5" fillId="0" borderId="78" xfId="0" applyFont="1" applyBorder="1" applyAlignment="1">
      <alignment/>
    </xf>
    <xf numFmtId="0" fontId="0" fillId="0" borderId="83" xfId="0" applyBorder="1" applyAlignment="1">
      <alignment/>
    </xf>
    <xf numFmtId="0" fontId="0" fillId="0" borderId="47" xfId="0" applyBorder="1" applyAlignment="1">
      <alignment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2" fillId="0" borderId="110" xfId="0" applyFont="1" applyBorder="1" applyAlignment="1">
      <alignment/>
    </xf>
    <xf numFmtId="0" fontId="0" fillId="0" borderId="17" xfId="0" applyBorder="1" applyAlignment="1">
      <alignment/>
    </xf>
    <xf numFmtId="0" fontId="0" fillId="0" borderId="57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9" fontId="25" fillId="0" borderId="13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0" fontId="23" fillId="24" borderId="1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1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108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83" xfId="0" applyFont="1" applyBorder="1" applyAlignment="1">
      <alignment/>
    </xf>
    <xf numFmtId="0" fontId="25" fillId="0" borderId="4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57" xfId="0" applyFont="1" applyBorder="1" applyAlignment="1">
      <alignment/>
    </xf>
    <xf numFmtId="0" fontId="0" fillId="0" borderId="16" xfId="0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3" fillId="24" borderId="112" xfId="0" applyFont="1" applyFill="1" applyBorder="1" applyAlignment="1">
      <alignment horizontal="center" vertical="center" wrapText="1"/>
    </xf>
    <xf numFmtId="0" fontId="23" fillId="24" borderId="1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39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73" fontId="25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7" fontId="25" fillId="0" borderId="49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6" fillId="0" borderId="114" xfId="0" applyFont="1" applyBorder="1" applyAlignment="1">
      <alignment horizontal="center" vertical="center" wrapText="1"/>
    </xf>
    <xf numFmtId="0" fontId="36" fillId="0" borderId="96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16" xfId="0" applyFont="1" applyBorder="1" applyAlignment="1">
      <alignment/>
    </xf>
    <xf numFmtId="0" fontId="25" fillId="0" borderId="115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 wrapText="1"/>
    </xf>
    <xf numFmtId="0" fontId="23" fillId="25" borderId="118" xfId="0" applyFont="1" applyFill="1" applyBorder="1" applyAlignment="1">
      <alignment horizontal="center" vertical="center" wrapText="1"/>
    </xf>
    <xf numFmtId="0" fontId="0" fillId="0" borderId="119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23" fillId="25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3" fontId="25" fillId="27" borderId="13" xfId="0" applyNumberFormat="1" applyFont="1" applyFill="1" applyBorder="1" applyAlignment="1">
      <alignment horizontal="center" vertical="center" wrapText="1"/>
    </xf>
    <xf numFmtId="173" fontId="25" fillId="27" borderId="12" xfId="0" applyNumberFormat="1" applyFont="1" applyFill="1" applyBorder="1" applyAlignment="1">
      <alignment horizontal="center" vertical="center" wrapText="1"/>
    </xf>
    <xf numFmtId="173" fontId="25" fillId="26" borderId="13" xfId="0" applyNumberFormat="1" applyFont="1" applyFill="1" applyBorder="1" applyAlignment="1">
      <alignment horizontal="center" vertical="center" wrapText="1"/>
    </xf>
    <xf numFmtId="173" fontId="25" fillId="26" borderId="12" xfId="0" applyNumberFormat="1" applyFont="1" applyFill="1" applyBorder="1" applyAlignment="1">
      <alignment horizontal="center" vertical="center" wrapText="1"/>
    </xf>
    <xf numFmtId="49" fontId="25" fillId="27" borderId="13" xfId="0" applyNumberFormat="1" applyFont="1" applyFill="1" applyBorder="1" applyAlignment="1">
      <alignment horizontal="center" vertical="center" wrapText="1"/>
    </xf>
    <xf numFmtId="49" fontId="25" fillId="27" borderId="12" xfId="0" applyNumberFormat="1" applyFont="1" applyFill="1" applyBorder="1" applyAlignment="1">
      <alignment horizontal="center" vertical="center" wrapText="1"/>
    </xf>
    <xf numFmtId="0" fontId="25" fillId="26" borderId="13" xfId="0" applyNumberFormat="1" applyFont="1" applyFill="1" applyBorder="1" applyAlignment="1">
      <alignment horizontal="center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27" borderId="13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173" fontId="25" fillId="27" borderId="16" xfId="0" applyNumberFormat="1" applyFont="1" applyFill="1" applyBorder="1" applyAlignment="1">
      <alignment horizontal="center" vertical="center" wrapText="1"/>
    </xf>
    <xf numFmtId="173" fontId="25" fillId="26" borderId="16" xfId="0" applyNumberFormat="1" applyFont="1" applyFill="1" applyBorder="1" applyAlignment="1">
      <alignment horizontal="center" vertical="center" wrapText="1"/>
    </xf>
    <xf numFmtId="49" fontId="25" fillId="27" borderId="16" xfId="0" applyNumberFormat="1" applyFont="1" applyFill="1" applyBorder="1" applyAlignment="1">
      <alignment horizontal="center" vertical="center" wrapText="1"/>
    </xf>
    <xf numFmtId="0" fontId="25" fillId="27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left" vertical="center"/>
    </xf>
    <xf numFmtId="49" fontId="25" fillId="27" borderId="32" xfId="0" applyNumberFormat="1" applyFont="1" applyFill="1" applyBorder="1" applyAlignment="1">
      <alignment horizontal="center" vertical="center" wrapText="1"/>
    </xf>
    <xf numFmtId="49" fontId="25" fillId="27" borderId="22" xfId="0" applyNumberFormat="1" applyFont="1" applyFill="1" applyBorder="1" applyAlignment="1">
      <alignment horizontal="center" vertical="center" wrapText="1"/>
    </xf>
    <xf numFmtId="49" fontId="25" fillId="27" borderId="23" xfId="0" applyNumberFormat="1" applyFont="1" applyFill="1" applyBorder="1" applyAlignment="1">
      <alignment horizontal="center" vertical="center" wrapText="1"/>
    </xf>
    <xf numFmtId="0" fontId="23" fillId="24" borderId="120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5" fillId="0" borderId="121" xfId="0" applyFont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23" fillId="24" borderId="123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122" xfId="0" applyFont="1" applyFill="1" applyBorder="1" applyAlignment="1">
      <alignment horizontal="center" vertical="center" wrapText="1"/>
    </xf>
    <xf numFmtId="0" fontId="23" fillId="24" borderId="124" xfId="0" applyFont="1" applyFill="1" applyBorder="1" applyAlignment="1">
      <alignment horizontal="center" vertical="center" wrapText="1"/>
    </xf>
    <xf numFmtId="0" fontId="36" fillId="0" borderId="125" xfId="0" applyFont="1" applyBorder="1" applyAlignment="1">
      <alignment horizontal="center" vertical="center" wrapText="1"/>
    </xf>
    <xf numFmtId="0" fontId="36" fillId="0" borderId="126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6" fillId="0" borderId="1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3" fontId="25" fillId="0" borderId="16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36" fillId="24" borderId="26" xfId="0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172" fontId="25" fillId="0" borderId="13" xfId="0" applyNumberFormat="1" applyFont="1" applyFill="1" applyBorder="1" applyAlignment="1">
      <alignment horizontal="right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0" fontId="25" fillId="0" borderId="16" xfId="0" applyFont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 quotePrefix="1">
      <alignment horizontal="center" vertical="center" wrapText="1"/>
    </xf>
    <xf numFmtId="20" fontId="30" fillId="0" borderId="0" xfId="0" applyNumberFormat="1" applyFont="1" applyBorder="1" applyAlignment="1">
      <alignment vertical="center" wrapText="1"/>
    </xf>
    <xf numFmtId="16" fontId="25" fillId="0" borderId="13" xfId="0" applyNumberFormat="1" applyFont="1" applyBorder="1" applyAlignment="1" quotePrefix="1">
      <alignment horizontal="center" vertical="center"/>
    </xf>
    <xf numFmtId="16" fontId="25" fillId="0" borderId="12" xfId="0" applyNumberFormat="1" applyFont="1" applyBorder="1" applyAlignment="1" quotePrefix="1">
      <alignment horizontal="center" vertical="center"/>
    </xf>
    <xf numFmtId="0" fontId="25" fillId="0" borderId="13" xfId="0" applyFont="1" applyFill="1" applyBorder="1" applyAlignment="1" quotePrefix="1">
      <alignment horizontal="center" vertical="center"/>
    </xf>
    <xf numFmtId="0" fontId="25" fillId="0" borderId="16" xfId="0" applyFont="1" applyFill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6" fillId="28" borderId="128" xfId="0" applyFont="1" applyFill="1" applyBorder="1" applyAlignment="1">
      <alignment horizontal="center" vertical="center" wrapText="1"/>
    </xf>
    <xf numFmtId="0" fontId="36" fillId="28" borderId="123" xfId="0" applyFont="1" applyFill="1" applyBorder="1" applyAlignment="1">
      <alignment horizontal="center" vertical="center" wrapText="1"/>
    </xf>
    <xf numFmtId="0" fontId="36" fillId="28" borderId="129" xfId="0" applyFont="1" applyFill="1" applyBorder="1" applyAlignment="1">
      <alignment horizontal="center" vertical="center" wrapText="1"/>
    </xf>
    <xf numFmtId="49" fontId="25" fillId="0" borderId="49" xfId="0" applyNumberFormat="1" applyFont="1" applyFill="1" applyBorder="1" applyAlignment="1">
      <alignment horizontal="center" vertical="center"/>
    </xf>
    <xf numFmtId="16" fontId="25" fillId="0" borderId="13" xfId="0" applyNumberFormat="1" applyFont="1" applyFill="1" applyBorder="1" applyAlignment="1" quotePrefix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 quotePrefix="1">
      <alignment horizontal="center" vertical="center"/>
    </xf>
    <xf numFmtId="49" fontId="25" fillId="31" borderId="130" xfId="0" applyNumberFormat="1" applyFont="1" applyFill="1" applyBorder="1" applyAlignment="1">
      <alignment horizontal="center" vertical="center"/>
    </xf>
    <xf numFmtId="0" fontId="0" fillId="31" borderId="76" xfId="0" applyFill="1" applyBorder="1" applyAlignment="1">
      <alignment horizontal="center" vertical="center"/>
    </xf>
    <xf numFmtId="0" fontId="25" fillId="0" borderId="130" xfId="0" applyFont="1" applyFill="1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25" fillId="0" borderId="63" xfId="0" applyFont="1" applyBorder="1" applyAlignment="1">
      <alignment horizontal="left" vertical="center" wrapText="1"/>
    </xf>
    <xf numFmtId="49" fontId="25" fillId="31" borderId="132" xfId="0" applyNumberFormat="1" applyFont="1" applyFill="1" applyBorder="1" applyAlignment="1">
      <alignment horizontal="center" vertical="center"/>
    </xf>
    <xf numFmtId="49" fontId="25" fillId="31" borderId="133" xfId="0" applyNumberFormat="1" applyFont="1" applyFill="1" applyBorder="1" applyAlignment="1">
      <alignment horizontal="center" vertical="center"/>
    </xf>
    <xf numFmtId="0" fontId="25" fillId="31" borderId="13" xfId="0" applyFont="1" applyFill="1" applyBorder="1" applyAlignment="1">
      <alignment horizontal="center" vertical="center" wrapText="1"/>
    </xf>
    <xf numFmtId="49" fontId="25" fillId="31" borderId="134" xfId="0" applyNumberFormat="1" applyFont="1" applyFill="1" applyBorder="1" applyAlignment="1">
      <alignment horizontal="center" vertical="center"/>
    </xf>
    <xf numFmtId="4" fontId="25" fillId="31" borderId="12" xfId="0" applyNumberFormat="1" applyFont="1" applyFill="1" applyBorder="1" applyAlignment="1">
      <alignment horizontal="center" vertical="center" wrapText="1"/>
    </xf>
    <xf numFmtId="0" fontId="25" fillId="31" borderId="14" xfId="0" applyFont="1" applyFill="1" applyBorder="1" applyAlignment="1">
      <alignment horizontal="center" vertical="center" wrapText="1"/>
    </xf>
    <xf numFmtId="0" fontId="25" fillId="31" borderId="13" xfId="0" applyFont="1" applyFill="1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5" fillId="31" borderId="78" xfId="0" applyFont="1" applyFill="1" applyBorder="1" applyAlignment="1">
      <alignment horizontal="center" vertical="center"/>
    </xf>
    <xf numFmtId="0" fontId="25" fillId="31" borderId="47" xfId="0" applyFont="1" applyFill="1" applyBorder="1" applyAlignment="1">
      <alignment horizontal="center" vertical="center"/>
    </xf>
    <xf numFmtId="0" fontId="25" fillId="31" borderId="15" xfId="0" applyFont="1" applyFill="1" applyBorder="1" applyAlignment="1">
      <alignment horizontal="center" vertical="center"/>
    </xf>
    <xf numFmtId="0" fontId="25" fillId="31" borderId="30" xfId="0" applyFont="1" applyFill="1" applyBorder="1" applyAlignment="1">
      <alignment horizontal="center" vertical="center"/>
    </xf>
    <xf numFmtId="0" fontId="25" fillId="31" borderId="12" xfId="0" applyFont="1" applyFill="1" applyBorder="1" applyAlignment="1">
      <alignment horizontal="center" vertical="center"/>
    </xf>
    <xf numFmtId="49" fontId="25" fillId="31" borderId="71" xfId="0" applyNumberFormat="1" applyFont="1" applyFill="1" applyBorder="1" applyAlignment="1">
      <alignment horizontal="center" vertical="center"/>
    </xf>
    <xf numFmtId="0" fontId="0" fillId="31" borderId="71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61</xdr:row>
      <xdr:rowOff>0</xdr:rowOff>
    </xdr:from>
    <xdr:to>
      <xdr:col>0</xdr:col>
      <xdr:colOff>762000</xdr:colOff>
      <xdr:row>61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78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209</xdr:row>
      <xdr:rowOff>0</xdr:rowOff>
    </xdr:from>
    <xdr:to>
      <xdr:col>0</xdr:col>
      <xdr:colOff>762000</xdr:colOff>
      <xdr:row>209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7038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280</xdr:row>
      <xdr:rowOff>0</xdr:rowOff>
    </xdr:from>
    <xdr:to>
      <xdr:col>0</xdr:col>
      <xdr:colOff>647700</xdr:colOff>
      <xdr:row>280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6869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233</xdr:row>
      <xdr:rowOff>9525</xdr:rowOff>
    </xdr:from>
    <xdr:to>
      <xdr:col>0</xdr:col>
      <xdr:colOff>723900</xdr:colOff>
      <xdr:row>233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399972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93"/>
  <sheetViews>
    <sheetView tabSelected="1" zoomScaleSheetLayoutView="100" zoomScalePageLayoutView="0" workbookViewId="0" topLeftCell="A364">
      <selection activeCell="B374" sqref="B374:B375"/>
    </sheetView>
  </sheetViews>
  <sheetFormatPr defaultColWidth="9.140625" defaultRowHeight="12.75"/>
  <cols>
    <col min="1" max="1" width="11.8515625" style="0" customWidth="1"/>
    <col min="2" max="2" width="15.421875" style="0" customWidth="1"/>
    <col min="3" max="3" width="38.57421875" style="0" customWidth="1"/>
    <col min="4" max="4" width="23.5742187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7.7109375" style="0" customWidth="1"/>
    <col min="19" max="122" width="9.140625" style="87" customWidth="1"/>
  </cols>
  <sheetData>
    <row r="1" spans="1:122" s="2" customFormat="1" ht="36" customHeight="1">
      <c r="A1" s="716" t="s">
        <v>56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</row>
    <row r="2" spans="1:122" s="2" customFormat="1" ht="11.25" customHeight="1">
      <c r="A2" s="976" t="s">
        <v>41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</row>
    <row r="4" spans="1:18" ht="18" customHeight="1">
      <c r="A4" s="1" t="s">
        <v>3</v>
      </c>
      <c r="B4" s="1"/>
      <c r="C4" s="717" t="s">
        <v>57</v>
      </c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4</v>
      </c>
      <c r="B6" s="4"/>
      <c r="C6" s="858" t="s">
        <v>108</v>
      </c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922" t="s">
        <v>5</v>
      </c>
      <c r="B8" s="648" t="s">
        <v>485</v>
      </c>
      <c r="C8" s="844" t="s">
        <v>6</v>
      </c>
      <c r="D8" s="648" t="s">
        <v>486</v>
      </c>
      <c r="E8" s="860" t="s">
        <v>7</v>
      </c>
      <c r="F8" s="860"/>
      <c r="G8" s="860"/>
      <c r="H8" s="860"/>
      <c r="I8" s="844" t="s">
        <v>8</v>
      </c>
      <c r="J8" s="844" t="s">
        <v>9</v>
      </c>
      <c r="K8" s="844" t="s">
        <v>10</v>
      </c>
      <c r="L8" s="844" t="s">
        <v>0</v>
      </c>
      <c r="M8" s="844" t="s">
        <v>2</v>
      </c>
      <c r="N8" s="844" t="s">
        <v>11</v>
      </c>
      <c r="O8" s="844" t="s">
        <v>12</v>
      </c>
      <c r="P8" s="844" t="s">
        <v>1</v>
      </c>
      <c r="Q8" s="844" t="s">
        <v>13</v>
      </c>
      <c r="R8" s="844" t="s">
        <v>14</v>
      </c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</row>
    <row r="9" spans="1:122" s="7" customFormat="1" ht="40.5" customHeight="1" thickBot="1">
      <c r="A9" s="922"/>
      <c r="B9" s="721"/>
      <c r="C9" s="844"/>
      <c r="D9" s="649"/>
      <c r="E9" s="8" t="s">
        <v>15</v>
      </c>
      <c r="F9" s="8" t="s">
        <v>16</v>
      </c>
      <c r="G9" s="8" t="s">
        <v>17</v>
      </c>
      <c r="H9" s="8" t="s">
        <v>18</v>
      </c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</row>
    <row r="10" spans="1:122" s="9" customFormat="1" ht="42" customHeight="1">
      <c r="A10" s="981" t="s">
        <v>38</v>
      </c>
      <c r="B10" s="722" t="s">
        <v>487</v>
      </c>
      <c r="C10" s="76" t="s">
        <v>39</v>
      </c>
      <c r="D10" s="694" t="s">
        <v>488</v>
      </c>
      <c r="E10" s="15"/>
      <c r="F10" s="16"/>
      <c r="G10" s="16" t="s">
        <v>19</v>
      </c>
      <c r="H10" s="15"/>
      <c r="I10" s="964" t="s">
        <v>40</v>
      </c>
      <c r="J10" s="643">
        <v>10</v>
      </c>
      <c r="K10" s="643">
        <v>8</v>
      </c>
      <c r="L10" s="18">
        <v>593511.15</v>
      </c>
      <c r="M10" s="948">
        <v>44379</v>
      </c>
      <c r="N10" s="948">
        <v>44449</v>
      </c>
      <c r="O10" s="948">
        <v>45277</v>
      </c>
      <c r="P10" s="20">
        <v>0.71</v>
      </c>
      <c r="Q10" s="21">
        <v>425149.4</v>
      </c>
      <c r="R10" s="97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726"/>
      <c r="B11" s="722"/>
      <c r="C11" s="309" t="s">
        <v>70</v>
      </c>
      <c r="D11" s="645"/>
      <c r="E11" s="69"/>
      <c r="F11" s="71"/>
      <c r="G11" s="71"/>
      <c r="H11" s="69"/>
      <c r="I11" s="771"/>
      <c r="J11" s="645"/>
      <c r="K11" s="645"/>
      <c r="L11" s="45">
        <v>82713.08</v>
      </c>
      <c r="M11" s="943"/>
      <c r="N11" s="943"/>
      <c r="O11" s="943"/>
      <c r="P11" s="85"/>
      <c r="Q11" s="46">
        <v>66096.55</v>
      </c>
      <c r="R11" s="972"/>
    </row>
    <row r="12" spans="1:122" s="9" customFormat="1" ht="42" customHeight="1">
      <c r="A12" s="981" t="s">
        <v>45</v>
      </c>
      <c r="B12" s="723" t="s">
        <v>489</v>
      </c>
      <c r="C12" s="76" t="s">
        <v>42</v>
      </c>
      <c r="D12" s="695" t="s">
        <v>490</v>
      </c>
      <c r="E12" s="15" t="s">
        <v>19</v>
      </c>
      <c r="F12" s="16"/>
      <c r="G12" s="643"/>
      <c r="H12" s="15"/>
      <c r="I12" s="964" t="s">
        <v>43</v>
      </c>
      <c r="J12" s="643">
        <v>89</v>
      </c>
      <c r="K12" s="643">
        <v>89</v>
      </c>
      <c r="L12" s="18">
        <v>77694.15</v>
      </c>
      <c r="M12" s="948">
        <v>44406</v>
      </c>
      <c r="N12" s="948">
        <v>44546</v>
      </c>
      <c r="O12" s="948">
        <v>45029</v>
      </c>
      <c r="P12" s="20">
        <v>0.7</v>
      </c>
      <c r="Q12" s="21">
        <v>70150.04</v>
      </c>
      <c r="R12" s="79" t="s">
        <v>83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9" customFormat="1" ht="19.5" customHeight="1">
      <c r="A13" s="726"/>
      <c r="B13" s="722"/>
      <c r="C13" s="598" t="s">
        <v>70</v>
      </c>
      <c r="D13" s="696"/>
      <c r="E13" s="70"/>
      <c r="F13" s="72"/>
      <c r="G13" s="645"/>
      <c r="H13" s="70"/>
      <c r="I13" s="771"/>
      <c r="J13" s="645"/>
      <c r="K13" s="645"/>
      <c r="L13" s="45">
        <v>941.27</v>
      </c>
      <c r="M13" s="943"/>
      <c r="N13" s="943"/>
      <c r="O13" s="943"/>
      <c r="P13" s="85"/>
      <c r="Q13" s="46">
        <v>941.27</v>
      </c>
      <c r="R13" s="8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9" customFormat="1" ht="42" customHeight="1">
      <c r="A14" s="981" t="s">
        <v>46</v>
      </c>
      <c r="B14" s="723" t="s">
        <v>491</v>
      </c>
      <c r="C14" s="76" t="s">
        <v>44</v>
      </c>
      <c r="D14" s="695" t="s">
        <v>492</v>
      </c>
      <c r="E14" s="15"/>
      <c r="F14" s="16"/>
      <c r="G14" s="643" t="s">
        <v>19</v>
      </c>
      <c r="H14" s="15"/>
      <c r="I14" s="964" t="s">
        <v>43</v>
      </c>
      <c r="J14" s="643">
        <v>30</v>
      </c>
      <c r="K14" s="643">
        <v>10</v>
      </c>
      <c r="L14" s="18">
        <v>83851.3</v>
      </c>
      <c r="M14" s="948">
        <v>44412</v>
      </c>
      <c r="N14" s="948">
        <v>44546</v>
      </c>
      <c r="O14" s="948">
        <v>45029</v>
      </c>
      <c r="P14" s="20">
        <v>0.7</v>
      </c>
      <c r="Q14" s="21">
        <v>69500.18</v>
      </c>
      <c r="R14" s="962">
        <v>3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19.5" customHeight="1">
      <c r="A15" s="726"/>
      <c r="B15" s="722"/>
      <c r="C15" s="598" t="s">
        <v>70</v>
      </c>
      <c r="D15" s="696"/>
      <c r="E15" s="70"/>
      <c r="F15" s="72"/>
      <c r="G15" s="645"/>
      <c r="H15" s="70"/>
      <c r="I15" s="771"/>
      <c r="J15" s="645"/>
      <c r="K15" s="645"/>
      <c r="L15" s="45">
        <v>1149.45</v>
      </c>
      <c r="M15" s="943"/>
      <c r="N15" s="943"/>
      <c r="O15" s="943"/>
      <c r="P15" s="85"/>
      <c r="Q15" s="46">
        <v>1149.45</v>
      </c>
      <c r="R15" s="96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65" customFormat="1" ht="42" customHeight="1">
      <c r="A16" s="697" t="s">
        <v>50</v>
      </c>
      <c r="B16" s="724" t="s">
        <v>493</v>
      </c>
      <c r="C16" s="76" t="s">
        <v>51</v>
      </c>
      <c r="D16" s="643" t="s">
        <v>494</v>
      </c>
      <c r="E16" s="15"/>
      <c r="F16" s="16"/>
      <c r="G16" s="16" t="s">
        <v>19</v>
      </c>
      <c r="H16" s="15"/>
      <c r="I16" s="964" t="s">
        <v>52</v>
      </c>
      <c r="J16" s="643">
        <v>10</v>
      </c>
      <c r="K16" s="643">
        <v>5</v>
      </c>
      <c r="L16" s="18">
        <v>412603.5</v>
      </c>
      <c r="M16" s="948">
        <v>44518</v>
      </c>
      <c r="N16" s="948">
        <v>44616</v>
      </c>
      <c r="O16" s="948">
        <v>45190</v>
      </c>
      <c r="P16" s="20">
        <v>0.78</v>
      </c>
      <c r="Q16" s="773">
        <v>183094.75</v>
      </c>
      <c r="R16" s="973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</row>
    <row r="17" spans="1:18" s="10" customFormat="1" ht="19.5" customHeight="1">
      <c r="A17" s="713"/>
      <c r="B17" s="713"/>
      <c r="C17" s="141" t="s">
        <v>20</v>
      </c>
      <c r="D17" s="644"/>
      <c r="E17" s="52"/>
      <c r="F17" s="53"/>
      <c r="G17" s="53"/>
      <c r="H17" s="52" t="s">
        <v>19</v>
      </c>
      <c r="I17" s="968"/>
      <c r="J17" s="644"/>
      <c r="K17" s="644"/>
      <c r="L17" s="13">
        <v>65600</v>
      </c>
      <c r="M17" s="942"/>
      <c r="N17" s="942"/>
      <c r="O17" s="942"/>
      <c r="P17" s="82">
        <v>0.95</v>
      </c>
      <c r="Q17" s="961"/>
      <c r="R17" s="974"/>
    </row>
    <row r="18" spans="1:18" s="10" customFormat="1" ht="19.5" customHeight="1">
      <c r="A18" s="698"/>
      <c r="B18" s="698"/>
      <c r="C18" s="598" t="s">
        <v>70</v>
      </c>
      <c r="D18" s="645"/>
      <c r="E18" s="70"/>
      <c r="F18" s="72"/>
      <c r="G18" s="72"/>
      <c r="H18" s="70"/>
      <c r="I18" s="771"/>
      <c r="J18" s="645"/>
      <c r="K18" s="645"/>
      <c r="L18" s="45">
        <v>29586.13</v>
      </c>
      <c r="M18" s="943"/>
      <c r="N18" s="943"/>
      <c r="O18" s="943"/>
      <c r="P18" s="85"/>
      <c r="Q18" s="21">
        <v>11480.21</v>
      </c>
      <c r="R18" s="975"/>
    </row>
    <row r="19" spans="1:122" s="65" customFormat="1" ht="42" customHeight="1">
      <c r="A19" s="697" t="s">
        <v>53</v>
      </c>
      <c r="B19" s="992" t="s">
        <v>593</v>
      </c>
      <c r="C19" s="76" t="s">
        <v>54</v>
      </c>
      <c r="D19" s="994" t="s">
        <v>594</v>
      </c>
      <c r="E19" s="15"/>
      <c r="F19" s="16"/>
      <c r="G19" s="16" t="s">
        <v>19</v>
      </c>
      <c r="H19" s="15"/>
      <c r="I19" s="964" t="s">
        <v>55</v>
      </c>
      <c r="J19" s="643">
        <v>30</v>
      </c>
      <c r="K19" s="643">
        <v>9</v>
      </c>
      <c r="L19" s="18">
        <v>164279.94</v>
      </c>
      <c r="M19" s="948">
        <v>44343</v>
      </c>
      <c r="N19" s="948">
        <v>44665</v>
      </c>
      <c r="O19" s="948">
        <v>45194</v>
      </c>
      <c r="P19" s="20">
        <v>0.94</v>
      </c>
      <c r="Q19" s="773">
        <v>114144.65</v>
      </c>
      <c r="R19" s="982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</row>
    <row r="20" spans="1:18" s="10" customFormat="1" ht="18" customHeight="1">
      <c r="A20" s="698"/>
      <c r="B20" s="993"/>
      <c r="C20" s="141" t="s">
        <v>103</v>
      </c>
      <c r="D20" s="995"/>
      <c r="E20" s="52"/>
      <c r="F20" s="53"/>
      <c r="G20" s="53"/>
      <c r="H20" s="52" t="s">
        <v>19</v>
      </c>
      <c r="I20" s="771"/>
      <c r="J20" s="645"/>
      <c r="K20" s="645"/>
      <c r="L20" s="54">
        <v>38000</v>
      </c>
      <c r="M20" s="943"/>
      <c r="N20" s="943"/>
      <c r="O20" s="943"/>
      <c r="P20" s="83">
        <v>0.63</v>
      </c>
      <c r="Q20" s="961"/>
      <c r="R20" s="975"/>
    </row>
    <row r="21" spans="1:122" s="65" customFormat="1" ht="42" customHeight="1">
      <c r="A21" s="14" t="s">
        <v>60</v>
      </c>
      <c r="B21" s="609" t="s">
        <v>495</v>
      </c>
      <c r="C21" s="76" t="s">
        <v>58</v>
      </c>
      <c r="D21" s="608" t="s">
        <v>496</v>
      </c>
      <c r="E21" s="15"/>
      <c r="F21" s="16"/>
      <c r="G21" s="16" t="s">
        <v>19</v>
      </c>
      <c r="H21" s="15"/>
      <c r="I21" s="17" t="s">
        <v>59</v>
      </c>
      <c r="J21" s="15">
        <v>10</v>
      </c>
      <c r="K21" s="15">
        <v>6</v>
      </c>
      <c r="L21" s="18">
        <v>314662.8</v>
      </c>
      <c r="M21" s="19">
        <v>44442</v>
      </c>
      <c r="N21" s="19">
        <v>44704</v>
      </c>
      <c r="O21" s="19">
        <v>45068</v>
      </c>
      <c r="P21" s="20">
        <v>0.99</v>
      </c>
      <c r="Q21" s="21">
        <v>313019.21</v>
      </c>
      <c r="R21" s="64">
        <v>3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</row>
    <row r="22" spans="1:122" s="9" customFormat="1" ht="42" customHeight="1">
      <c r="A22" s="697" t="s">
        <v>64</v>
      </c>
      <c r="B22" s="725" t="s">
        <v>497</v>
      </c>
      <c r="C22" s="628" t="s">
        <v>66</v>
      </c>
      <c r="D22" s="692" t="s">
        <v>498</v>
      </c>
      <c r="E22" s="15"/>
      <c r="F22" s="16"/>
      <c r="G22" s="643" t="s">
        <v>19</v>
      </c>
      <c r="H22" s="15"/>
      <c r="I22" s="964" t="s">
        <v>65</v>
      </c>
      <c r="J22" s="643">
        <v>30</v>
      </c>
      <c r="K22" s="643">
        <v>12</v>
      </c>
      <c r="L22" s="18">
        <v>58795.25</v>
      </c>
      <c r="M22" s="948">
        <v>44406</v>
      </c>
      <c r="N22" s="948">
        <v>44727</v>
      </c>
      <c r="O22" s="948">
        <v>45091</v>
      </c>
      <c r="P22" s="736">
        <v>0.85</v>
      </c>
      <c r="Q22" s="21">
        <v>37508.5</v>
      </c>
      <c r="R22" s="79" t="s">
        <v>83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</row>
    <row r="23" spans="1:122" s="9" customFormat="1" ht="17.25" customHeight="1">
      <c r="A23" s="698"/>
      <c r="B23" s="726"/>
      <c r="C23" s="628" t="s">
        <v>70</v>
      </c>
      <c r="D23" s="693"/>
      <c r="E23" s="70"/>
      <c r="F23" s="72"/>
      <c r="G23" s="645"/>
      <c r="H23" s="70"/>
      <c r="I23" s="771"/>
      <c r="J23" s="645"/>
      <c r="K23" s="645"/>
      <c r="L23" s="45">
        <v>4665.51</v>
      </c>
      <c r="M23" s="943"/>
      <c r="N23" s="943"/>
      <c r="O23" s="943"/>
      <c r="P23" s="983"/>
      <c r="Q23" s="46">
        <v>4665.51</v>
      </c>
      <c r="R23" s="8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</row>
    <row r="24" spans="1:122" s="65" customFormat="1" ht="51.75" customHeight="1">
      <c r="A24" s="14" t="s">
        <v>72</v>
      </c>
      <c r="B24" s="605" t="s">
        <v>499</v>
      </c>
      <c r="C24" s="628" t="s">
        <v>73</v>
      </c>
      <c r="D24" s="600" t="s">
        <v>500</v>
      </c>
      <c r="E24" s="15"/>
      <c r="F24" s="16"/>
      <c r="G24" s="16" t="s">
        <v>19</v>
      </c>
      <c r="H24" s="15"/>
      <c r="I24" s="17" t="s">
        <v>71</v>
      </c>
      <c r="J24" s="15">
        <v>10</v>
      </c>
      <c r="K24" s="15">
        <v>2</v>
      </c>
      <c r="L24" s="18">
        <v>408456.48</v>
      </c>
      <c r="M24" s="19">
        <v>44847</v>
      </c>
      <c r="N24" s="19">
        <v>45104</v>
      </c>
      <c r="O24" s="77">
        <v>45467</v>
      </c>
      <c r="P24" s="20">
        <v>0.15</v>
      </c>
      <c r="Q24" s="21">
        <v>112536.94</v>
      </c>
      <c r="R24" s="78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</row>
    <row r="25" spans="1:122" s="65" customFormat="1" ht="51" customHeight="1">
      <c r="A25" s="14" t="s">
        <v>105</v>
      </c>
      <c r="B25" s="605" t="s">
        <v>501</v>
      </c>
      <c r="C25" s="628" t="s">
        <v>106</v>
      </c>
      <c r="D25" s="600" t="s">
        <v>500</v>
      </c>
      <c r="E25" s="15"/>
      <c r="F25" s="16"/>
      <c r="G25" s="16" t="s">
        <v>19</v>
      </c>
      <c r="H25" s="15"/>
      <c r="I25" s="17" t="s">
        <v>107</v>
      </c>
      <c r="J25" s="15">
        <v>10</v>
      </c>
      <c r="K25" s="15">
        <v>5</v>
      </c>
      <c r="L25" s="18">
        <v>2475896.91</v>
      </c>
      <c r="M25" s="19">
        <v>45012</v>
      </c>
      <c r="N25" s="19">
        <v>45089</v>
      </c>
      <c r="O25" s="77">
        <v>45449</v>
      </c>
      <c r="P25" s="20">
        <v>0.05</v>
      </c>
      <c r="Q25" s="21">
        <v>0</v>
      </c>
      <c r="R25" s="78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</row>
    <row r="26" spans="1:122" s="9" customFormat="1" ht="42" customHeight="1">
      <c r="A26" s="981" t="s">
        <v>33</v>
      </c>
      <c r="B26" s="997" t="s">
        <v>595</v>
      </c>
      <c r="C26" s="309" t="s">
        <v>34</v>
      </c>
      <c r="D26" s="643" t="s">
        <v>503</v>
      </c>
      <c r="E26" s="15"/>
      <c r="F26" s="16"/>
      <c r="G26" s="16" t="s">
        <v>19</v>
      </c>
      <c r="H26" s="15"/>
      <c r="I26" s="964" t="s">
        <v>35</v>
      </c>
      <c r="J26" s="643">
        <v>30</v>
      </c>
      <c r="K26" s="643">
        <v>17</v>
      </c>
      <c r="L26" s="18">
        <v>224563.8</v>
      </c>
      <c r="M26" s="948">
        <v>44182</v>
      </c>
      <c r="N26" s="948">
        <v>44299</v>
      </c>
      <c r="O26" s="948">
        <v>45155</v>
      </c>
      <c r="P26" s="20">
        <v>1</v>
      </c>
      <c r="Q26" s="773">
        <v>300775.62</v>
      </c>
      <c r="R26" s="962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</row>
    <row r="27" spans="1:18" s="10" customFormat="1" ht="19.5" customHeight="1">
      <c r="A27" s="726"/>
      <c r="B27" s="998"/>
      <c r="C27" s="996" t="s">
        <v>20</v>
      </c>
      <c r="D27" s="645"/>
      <c r="E27" s="12"/>
      <c r="F27" s="11"/>
      <c r="G27" s="11"/>
      <c r="H27" s="12" t="s">
        <v>19</v>
      </c>
      <c r="I27" s="771"/>
      <c r="J27" s="645"/>
      <c r="K27" s="645"/>
      <c r="L27" s="13">
        <v>89740.35</v>
      </c>
      <c r="M27" s="943"/>
      <c r="N27" s="943"/>
      <c r="O27" s="943"/>
      <c r="P27" s="50">
        <v>1</v>
      </c>
      <c r="Q27" s="961"/>
      <c r="R27" s="963"/>
    </row>
    <row r="28" spans="1:122" s="9" customFormat="1" ht="42" customHeight="1">
      <c r="A28" s="697" t="s">
        <v>62</v>
      </c>
      <c r="B28" s="713" t="s">
        <v>502</v>
      </c>
      <c r="C28" s="76" t="s">
        <v>61</v>
      </c>
      <c r="D28" s="643" t="s">
        <v>503</v>
      </c>
      <c r="E28" s="15"/>
      <c r="F28" s="16"/>
      <c r="G28" s="16" t="s">
        <v>19</v>
      </c>
      <c r="H28" s="15"/>
      <c r="I28" s="964" t="s">
        <v>63</v>
      </c>
      <c r="J28" s="643">
        <v>49</v>
      </c>
      <c r="K28" s="643">
        <v>12</v>
      </c>
      <c r="L28" s="18">
        <v>121042.35</v>
      </c>
      <c r="M28" s="948">
        <v>44643</v>
      </c>
      <c r="N28" s="948">
        <v>44728</v>
      </c>
      <c r="O28" s="948">
        <v>45177</v>
      </c>
      <c r="P28" s="68">
        <v>0.86</v>
      </c>
      <c r="Q28" s="773">
        <v>103865.82</v>
      </c>
      <c r="R28" s="962" t="s">
        <v>83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</row>
    <row r="29" spans="1:18" s="10" customFormat="1" ht="18.75" customHeight="1">
      <c r="A29" s="713"/>
      <c r="B29" s="713"/>
      <c r="C29" s="141" t="s">
        <v>20</v>
      </c>
      <c r="D29" s="644"/>
      <c r="E29" s="52"/>
      <c r="F29" s="53"/>
      <c r="G29" s="53"/>
      <c r="H29" s="52" t="s">
        <v>19</v>
      </c>
      <c r="I29" s="968"/>
      <c r="J29" s="644"/>
      <c r="K29" s="644"/>
      <c r="L29" s="54">
        <v>41607.46</v>
      </c>
      <c r="M29" s="942"/>
      <c r="N29" s="942"/>
      <c r="O29" s="942"/>
      <c r="P29" s="83">
        <v>0.16</v>
      </c>
      <c r="Q29" s="772"/>
      <c r="R29" s="967"/>
    </row>
    <row r="30" spans="1:18" s="10" customFormat="1" ht="19.5" customHeight="1">
      <c r="A30" s="698"/>
      <c r="B30" s="698"/>
      <c r="C30" s="598" t="s">
        <v>70</v>
      </c>
      <c r="D30" s="645"/>
      <c r="E30" s="70"/>
      <c r="F30" s="72"/>
      <c r="G30" s="72"/>
      <c r="H30" s="70"/>
      <c r="I30" s="771"/>
      <c r="J30" s="645"/>
      <c r="K30" s="645"/>
      <c r="L30" s="45">
        <v>10870.67</v>
      </c>
      <c r="M30" s="943"/>
      <c r="N30" s="943"/>
      <c r="O30" s="943"/>
      <c r="P30" s="84"/>
      <c r="Q30" s="46">
        <v>7611.45</v>
      </c>
      <c r="R30" s="963"/>
    </row>
    <row r="31" spans="1:122" s="10" customFormat="1" ht="19.5" customHeight="1">
      <c r="A31" s="697" t="s">
        <v>98</v>
      </c>
      <c r="B31" s="697" t="s">
        <v>502</v>
      </c>
      <c r="C31" s="964" t="s">
        <v>96</v>
      </c>
      <c r="D31" s="643" t="s">
        <v>503</v>
      </c>
      <c r="E31" s="643"/>
      <c r="F31" s="643"/>
      <c r="G31" s="643" t="s">
        <v>19</v>
      </c>
      <c r="H31" s="643"/>
      <c r="I31" s="964" t="s">
        <v>102</v>
      </c>
      <c r="J31" s="643">
        <v>30</v>
      </c>
      <c r="K31" s="643">
        <v>3</v>
      </c>
      <c r="L31" s="965">
        <v>161030.79</v>
      </c>
      <c r="M31" s="948">
        <v>45022</v>
      </c>
      <c r="N31" s="948">
        <v>45075</v>
      </c>
      <c r="O31" s="948">
        <v>45434</v>
      </c>
      <c r="P31" s="842">
        <v>0.16</v>
      </c>
      <c r="Q31" s="773">
        <v>0</v>
      </c>
      <c r="R31" s="962"/>
      <c r="S31" s="915"/>
      <c r="T31" s="984"/>
      <c r="U31" s="985"/>
      <c r="V31" s="986"/>
      <c r="W31" s="986"/>
      <c r="X31" s="986"/>
      <c r="Y31" s="986"/>
      <c r="Z31" s="985"/>
      <c r="AA31" s="986"/>
      <c r="AB31" s="986"/>
      <c r="AC31" s="987"/>
      <c r="AD31" s="988"/>
      <c r="AE31" s="988"/>
      <c r="AF31" s="988"/>
      <c r="AG31" s="989"/>
      <c r="AH31" s="990"/>
      <c r="AI31" s="991"/>
      <c r="AJ31" s="741"/>
      <c r="AK31" s="984"/>
      <c r="AL31" s="985"/>
      <c r="AM31" s="986"/>
      <c r="AN31" s="986"/>
      <c r="AO31" s="986"/>
      <c r="AP31" s="986"/>
      <c r="AQ31" s="985"/>
      <c r="AR31" s="986"/>
      <c r="AS31" s="986"/>
      <c r="AT31" s="987"/>
      <c r="AU31" s="988"/>
      <c r="AV31" s="988"/>
      <c r="AW31" s="988"/>
      <c r="AX31" s="989"/>
      <c r="AY31" s="990"/>
      <c r="AZ31" s="991"/>
      <c r="BA31" s="741"/>
      <c r="BB31" s="984"/>
      <c r="BC31" s="985"/>
      <c r="BD31" s="986"/>
      <c r="BE31" s="986"/>
      <c r="BF31" s="986"/>
      <c r="BG31" s="986"/>
      <c r="BH31" s="985"/>
      <c r="BI31" s="986"/>
      <c r="BJ31" s="986"/>
      <c r="BK31" s="987"/>
      <c r="BL31" s="988"/>
      <c r="BM31" s="988"/>
      <c r="BN31" s="988"/>
      <c r="BO31" s="989"/>
      <c r="BP31" s="990"/>
      <c r="BQ31" s="991"/>
      <c r="BR31" s="741"/>
      <c r="BS31" s="984"/>
      <c r="BT31" s="985"/>
      <c r="BU31" s="986"/>
      <c r="BV31" s="986"/>
      <c r="BW31" s="986"/>
      <c r="BX31" s="986"/>
      <c r="BY31" s="985"/>
      <c r="BZ31" s="986"/>
      <c r="CA31" s="986"/>
      <c r="CB31" s="987"/>
      <c r="CC31" s="988"/>
      <c r="CD31" s="988"/>
      <c r="CE31" s="988"/>
      <c r="CF31" s="989"/>
      <c r="CG31" s="990"/>
      <c r="CH31" s="991"/>
      <c r="CI31" s="741"/>
      <c r="CJ31" s="984"/>
      <c r="CK31" s="985"/>
      <c r="CL31" s="986"/>
      <c r="CM31" s="986"/>
      <c r="CN31" s="986"/>
      <c r="CO31" s="986"/>
      <c r="CP31" s="985"/>
      <c r="CQ31" s="986"/>
      <c r="CR31" s="986"/>
      <c r="CS31" s="987"/>
      <c r="CT31" s="988"/>
      <c r="CU31" s="988"/>
      <c r="CV31" s="988"/>
      <c r="CW31" s="989"/>
      <c r="CX31" s="990"/>
      <c r="CY31" s="991"/>
      <c r="CZ31" s="741"/>
      <c r="DA31" s="984"/>
      <c r="DB31" s="985"/>
      <c r="DC31" s="986"/>
      <c r="DD31" s="986"/>
      <c r="DE31" s="986"/>
      <c r="DF31" s="986"/>
      <c r="DG31" s="985"/>
      <c r="DH31" s="986"/>
      <c r="DI31" s="986"/>
      <c r="DJ31" s="987"/>
      <c r="DK31" s="988"/>
      <c r="DL31" s="988"/>
      <c r="DM31" s="988"/>
      <c r="DN31" s="989"/>
      <c r="DO31" s="990"/>
      <c r="DP31" s="991"/>
      <c r="DQ31" s="741"/>
      <c r="DR31" s="984"/>
    </row>
    <row r="32" spans="1:122" s="10" customFormat="1" ht="19.5" customHeight="1">
      <c r="A32" s="698"/>
      <c r="B32" s="698"/>
      <c r="C32" s="771"/>
      <c r="D32" s="645"/>
      <c r="E32" s="645"/>
      <c r="F32" s="645"/>
      <c r="G32" s="645"/>
      <c r="H32" s="645"/>
      <c r="I32" s="771"/>
      <c r="J32" s="645"/>
      <c r="K32" s="645"/>
      <c r="L32" s="966"/>
      <c r="M32" s="943"/>
      <c r="N32" s="943"/>
      <c r="O32" s="943"/>
      <c r="P32" s="843"/>
      <c r="Q32" s="961"/>
      <c r="R32" s="963"/>
      <c r="S32" s="915"/>
      <c r="T32" s="984"/>
      <c r="U32" s="985"/>
      <c r="V32" s="986"/>
      <c r="W32" s="986"/>
      <c r="X32" s="986"/>
      <c r="Y32" s="986"/>
      <c r="Z32" s="985"/>
      <c r="AA32" s="986"/>
      <c r="AB32" s="986"/>
      <c r="AC32" s="987"/>
      <c r="AD32" s="988"/>
      <c r="AE32" s="988"/>
      <c r="AF32" s="988"/>
      <c r="AG32" s="989"/>
      <c r="AH32" s="990"/>
      <c r="AI32" s="991"/>
      <c r="AJ32" s="741"/>
      <c r="AK32" s="984"/>
      <c r="AL32" s="985"/>
      <c r="AM32" s="986"/>
      <c r="AN32" s="986"/>
      <c r="AO32" s="986"/>
      <c r="AP32" s="986"/>
      <c r="AQ32" s="985"/>
      <c r="AR32" s="986"/>
      <c r="AS32" s="986"/>
      <c r="AT32" s="987"/>
      <c r="AU32" s="988"/>
      <c r="AV32" s="988"/>
      <c r="AW32" s="988"/>
      <c r="AX32" s="989"/>
      <c r="AY32" s="990"/>
      <c r="AZ32" s="991"/>
      <c r="BA32" s="741"/>
      <c r="BB32" s="984"/>
      <c r="BC32" s="985"/>
      <c r="BD32" s="986"/>
      <c r="BE32" s="986"/>
      <c r="BF32" s="986"/>
      <c r="BG32" s="986"/>
      <c r="BH32" s="985"/>
      <c r="BI32" s="986"/>
      <c r="BJ32" s="986"/>
      <c r="BK32" s="987"/>
      <c r="BL32" s="988"/>
      <c r="BM32" s="988"/>
      <c r="BN32" s="988"/>
      <c r="BO32" s="989"/>
      <c r="BP32" s="990"/>
      <c r="BQ32" s="991"/>
      <c r="BR32" s="741"/>
      <c r="BS32" s="984"/>
      <c r="BT32" s="985"/>
      <c r="BU32" s="986"/>
      <c r="BV32" s="986"/>
      <c r="BW32" s="986"/>
      <c r="BX32" s="986"/>
      <c r="BY32" s="985"/>
      <c r="BZ32" s="986"/>
      <c r="CA32" s="986"/>
      <c r="CB32" s="987"/>
      <c r="CC32" s="988"/>
      <c r="CD32" s="988"/>
      <c r="CE32" s="988"/>
      <c r="CF32" s="989"/>
      <c r="CG32" s="990"/>
      <c r="CH32" s="991"/>
      <c r="CI32" s="741"/>
      <c r="CJ32" s="984"/>
      <c r="CK32" s="985"/>
      <c r="CL32" s="986"/>
      <c r="CM32" s="986"/>
      <c r="CN32" s="986"/>
      <c r="CO32" s="986"/>
      <c r="CP32" s="985"/>
      <c r="CQ32" s="986"/>
      <c r="CR32" s="986"/>
      <c r="CS32" s="987"/>
      <c r="CT32" s="988"/>
      <c r="CU32" s="988"/>
      <c r="CV32" s="988"/>
      <c r="CW32" s="989"/>
      <c r="CX32" s="990"/>
      <c r="CY32" s="991"/>
      <c r="CZ32" s="741"/>
      <c r="DA32" s="984"/>
      <c r="DB32" s="985"/>
      <c r="DC32" s="986"/>
      <c r="DD32" s="986"/>
      <c r="DE32" s="986"/>
      <c r="DF32" s="986"/>
      <c r="DG32" s="985"/>
      <c r="DH32" s="986"/>
      <c r="DI32" s="986"/>
      <c r="DJ32" s="987"/>
      <c r="DK32" s="988"/>
      <c r="DL32" s="988"/>
      <c r="DM32" s="988"/>
      <c r="DN32" s="989"/>
      <c r="DO32" s="990"/>
      <c r="DP32" s="991"/>
      <c r="DQ32" s="741"/>
      <c r="DR32" s="984"/>
    </row>
    <row r="33" spans="1:18" s="10" customFormat="1" ht="19.5" customHeight="1">
      <c r="A33" s="697" t="s">
        <v>93</v>
      </c>
      <c r="B33" s="697" t="s">
        <v>502</v>
      </c>
      <c r="C33" s="964" t="s">
        <v>89</v>
      </c>
      <c r="D33" s="643" t="s">
        <v>503</v>
      </c>
      <c r="E33" s="643"/>
      <c r="F33" s="643"/>
      <c r="G33" s="643" t="s">
        <v>19</v>
      </c>
      <c r="H33" s="643"/>
      <c r="I33" s="964" t="s">
        <v>92</v>
      </c>
      <c r="J33" s="643">
        <v>30</v>
      </c>
      <c r="K33" s="643">
        <v>9</v>
      </c>
      <c r="L33" s="965">
        <v>245974.2</v>
      </c>
      <c r="M33" s="948">
        <v>45022</v>
      </c>
      <c r="N33" s="948">
        <v>45055</v>
      </c>
      <c r="O33" s="948">
        <v>45414</v>
      </c>
      <c r="P33" s="842">
        <v>0.25</v>
      </c>
      <c r="Q33" s="773">
        <v>0</v>
      </c>
      <c r="R33" s="962"/>
    </row>
    <row r="34" spans="1:18" s="10" customFormat="1" ht="19.5" customHeight="1">
      <c r="A34" s="698"/>
      <c r="B34" s="698"/>
      <c r="C34" s="771"/>
      <c r="D34" s="645"/>
      <c r="E34" s="645"/>
      <c r="F34" s="645"/>
      <c r="G34" s="645"/>
      <c r="H34" s="645"/>
      <c r="I34" s="771"/>
      <c r="J34" s="645"/>
      <c r="K34" s="645"/>
      <c r="L34" s="966"/>
      <c r="M34" s="943"/>
      <c r="N34" s="943"/>
      <c r="O34" s="943"/>
      <c r="P34" s="843"/>
      <c r="Q34" s="961"/>
      <c r="R34" s="963"/>
    </row>
    <row r="35" spans="1:18" s="10" customFormat="1" ht="19.5" customHeight="1">
      <c r="A35" s="697" t="s">
        <v>94</v>
      </c>
      <c r="B35" s="697" t="s">
        <v>502</v>
      </c>
      <c r="C35" s="964" t="s">
        <v>90</v>
      </c>
      <c r="D35" s="643" t="s">
        <v>503</v>
      </c>
      <c r="E35" s="643"/>
      <c r="F35" s="643"/>
      <c r="G35" s="643" t="s">
        <v>19</v>
      </c>
      <c r="H35" s="643"/>
      <c r="I35" s="964" t="s">
        <v>36</v>
      </c>
      <c r="J35" s="643">
        <v>30</v>
      </c>
      <c r="K35" s="643">
        <v>4</v>
      </c>
      <c r="L35" s="965">
        <v>65000.12</v>
      </c>
      <c r="M35" s="948">
        <v>45022</v>
      </c>
      <c r="N35" s="948">
        <v>45058</v>
      </c>
      <c r="O35" s="948">
        <v>45417</v>
      </c>
      <c r="P35" s="842">
        <v>0.35</v>
      </c>
      <c r="Q35" s="773">
        <v>0</v>
      </c>
      <c r="R35" s="962"/>
    </row>
    <row r="36" spans="1:18" s="10" customFormat="1" ht="19.5" customHeight="1">
      <c r="A36" s="698"/>
      <c r="B36" s="698"/>
      <c r="C36" s="771"/>
      <c r="D36" s="645"/>
      <c r="E36" s="645"/>
      <c r="F36" s="645"/>
      <c r="G36" s="645"/>
      <c r="H36" s="645"/>
      <c r="I36" s="771"/>
      <c r="J36" s="645"/>
      <c r="K36" s="645"/>
      <c r="L36" s="966"/>
      <c r="M36" s="943"/>
      <c r="N36" s="943"/>
      <c r="O36" s="943"/>
      <c r="P36" s="843"/>
      <c r="Q36" s="961"/>
      <c r="R36" s="963"/>
    </row>
    <row r="37" spans="1:122" s="10" customFormat="1" ht="19.5" customHeight="1">
      <c r="A37" s="697" t="s">
        <v>99</v>
      </c>
      <c r="B37" s="697" t="s">
        <v>502</v>
      </c>
      <c r="C37" s="964" t="s">
        <v>97</v>
      </c>
      <c r="D37" s="643" t="s">
        <v>503</v>
      </c>
      <c r="E37" s="643"/>
      <c r="F37" s="643"/>
      <c r="G37" s="643" t="s">
        <v>19</v>
      </c>
      <c r="H37" s="643"/>
      <c r="I37" s="964" t="s">
        <v>101</v>
      </c>
      <c r="J37" s="643">
        <v>30</v>
      </c>
      <c r="K37" s="643">
        <v>8</v>
      </c>
      <c r="L37" s="965">
        <v>212569.18</v>
      </c>
      <c r="M37" s="948">
        <v>45022</v>
      </c>
      <c r="N37" s="948">
        <v>45075</v>
      </c>
      <c r="O37" s="948">
        <v>45434</v>
      </c>
      <c r="P37" s="842">
        <v>0.11</v>
      </c>
      <c r="Q37" s="773">
        <v>0</v>
      </c>
      <c r="R37" s="962"/>
      <c r="S37" s="915"/>
      <c r="T37" s="984"/>
      <c r="U37" s="985"/>
      <c r="V37" s="986"/>
      <c r="W37" s="986"/>
      <c r="X37" s="986"/>
      <c r="Y37" s="986"/>
      <c r="Z37" s="985"/>
      <c r="AA37" s="986"/>
      <c r="AB37" s="986"/>
      <c r="AC37" s="987"/>
      <c r="AD37" s="988"/>
      <c r="AE37" s="988"/>
      <c r="AF37" s="988"/>
      <c r="AG37" s="989"/>
      <c r="AH37" s="990"/>
      <c r="AI37" s="991"/>
      <c r="AJ37" s="741"/>
      <c r="AK37" s="984"/>
      <c r="AL37" s="985"/>
      <c r="AM37" s="986"/>
      <c r="AN37" s="986"/>
      <c r="AO37" s="986"/>
      <c r="AP37" s="986"/>
      <c r="AQ37" s="985"/>
      <c r="AR37" s="986"/>
      <c r="AS37" s="986"/>
      <c r="AT37" s="987"/>
      <c r="AU37" s="988"/>
      <c r="AV37" s="988"/>
      <c r="AW37" s="988"/>
      <c r="AX37" s="989"/>
      <c r="AY37" s="990"/>
      <c r="AZ37" s="991"/>
      <c r="BA37" s="741"/>
      <c r="BB37" s="984"/>
      <c r="BC37" s="985"/>
      <c r="BD37" s="986"/>
      <c r="BE37" s="986"/>
      <c r="BF37" s="986"/>
      <c r="BG37" s="986"/>
      <c r="BH37" s="985"/>
      <c r="BI37" s="986"/>
      <c r="BJ37" s="986"/>
      <c r="BK37" s="987"/>
      <c r="BL37" s="988"/>
      <c r="BM37" s="988"/>
      <c r="BN37" s="988"/>
      <c r="BO37" s="989"/>
      <c r="BP37" s="990"/>
      <c r="BQ37" s="991"/>
      <c r="BR37" s="741"/>
      <c r="BS37" s="984"/>
      <c r="BT37" s="985"/>
      <c r="BU37" s="986"/>
      <c r="BV37" s="986"/>
      <c r="BW37" s="986"/>
      <c r="BX37" s="986"/>
      <c r="BY37" s="985"/>
      <c r="BZ37" s="986"/>
      <c r="CA37" s="986"/>
      <c r="CB37" s="987"/>
      <c r="CC37" s="988"/>
      <c r="CD37" s="988"/>
      <c r="CE37" s="988"/>
      <c r="CF37" s="989"/>
      <c r="CG37" s="990"/>
      <c r="CH37" s="991"/>
      <c r="CI37" s="741"/>
      <c r="CJ37" s="984"/>
      <c r="CK37" s="985"/>
      <c r="CL37" s="986"/>
      <c r="CM37" s="986"/>
      <c r="CN37" s="986"/>
      <c r="CO37" s="986"/>
      <c r="CP37" s="985"/>
      <c r="CQ37" s="986"/>
      <c r="CR37" s="986"/>
      <c r="CS37" s="987"/>
      <c r="CT37" s="988"/>
      <c r="CU37" s="988"/>
      <c r="CV37" s="988"/>
      <c r="CW37" s="989"/>
      <c r="CX37" s="990"/>
      <c r="CY37" s="991"/>
      <c r="CZ37" s="741"/>
      <c r="DA37" s="984"/>
      <c r="DB37" s="985"/>
      <c r="DC37" s="986"/>
      <c r="DD37" s="986"/>
      <c r="DE37" s="986"/>
      <c r="DF37" s="986"/>
      <c r="DG37" s="985"/>
      <c r="DH37" s="986"/>
      <c r="DI37" s="986"/>
      <c r="DJ37" s="987"/>
      <c r="DK37" s="988"/>
      <c r="DL37" s="988"/>
      <c r="DM37" s="988"/>
      <c r="DN37" s="989"/>
      <c r="DO37" s="990"/>
      <c r="DP37" s="991"/>
      <c r="DQ37" s="741"/>
      <c r="DR37" s="984"/>
    </row>
    <row r="38" spans="1:122" s="10" customFormat="1" ht="19.5" customHeight="1">
      <c r="A38" s="698"/>
      <c r="B38" s="698"/>
      <c r="C38" s="771"/>
      <c r="D38" s="645"/>
      <c r="E38" s="645"/>
      <c r="F38" s="645"/>
      <c r="G38" s="645"/>
      <c r="H38" s="645"/>
      <c r="I38" s="771"/>
      <c r="J38" s="645"/>
      <c r="K38" s="645"/>
      <c r="L38" s="966"/>
      <c r="M38" s="943"/>
      <c r="N38" s="943"/>
      <c r="O38" s="943"/>
      <c r="P38" s="843"/>
      <c r="Q38" s="961"/>
      <c r="R38" s="963"/>
      <c r="S38" s="915"/>
      <c r="T38" s="984"/>
      <c r="U38" s="985"/>
      <c r="V38" s="986"/>
      <c r="W38" s="986"/>
      <c r="X38" s="986"/>
      <c r="Y38" s="986"/>
      <c r="Z38" s="985"/>
      <c r="AA38" s="986"/>
      <c r="AB38" s="986"/>
      <c r="AC38" s="987"/>
      <c r="AD38" s="988"/>
      <c r="AE38" s="988"/>
      <c r="AF38" s="988"/>
      <c r="AG38" s="989"/>
      <c r="AH38" s="990"/>
      <c r="AI38" s="991"/>
      <c r="AJ38" s="741"/>
      <c r="AK38" s="984"/>
      <c r="AL38" s="985"/>
      <c r="AM38" s="986"/>
      <c r="AN38" s="986"/>
      <c r="AO38" s="986"/>
      <c r="AP38" s="986"/>
      <c r="AQ38" s="985"/>
      <c r="AR38" s="986"/>
      <c r="AS38" s="986"/>
      <c r="AT38" s="987"/>
      <c r="AU38" s="988"/>
      <c r="AV38" s="988"/>
      <c r="AW38" s="988"/>
      <c r="AX38" s="989"/>
      <c r="AY38" s="990"/>
      <c r="AZ38" s="991"/>
      <c r="BA38" s="741"/>
      <c r="BB38" s="984"/>
      <c r="BC38" s="985"/>
      <c r="BD38" s="986"/>
      <c r="BE38" s="986"/>
      <c r="BF38" s="986"/>
      <c r="BG38" s="986"/>
      <c r="BH38" s="985"/>
      <c r="BI38" s="986"/>
      <c r="BJ38" s="986"/>
      <c r="BK38" s="987"/>
      <c r="BL38" s="988"/>
      <c r="BM38" s="988"/>
      <c r="BN38" s="988"/>
      <c r="BO38" s="989"/>
      <c r="BP38" s="990"/>
      <c r="BQ38" s="991"/>
      <c r="BR38" s="741"/>
      <c r="BS38" s="984"/>
      <c r="BT38" s="985"/>
      <c r="BU38" s="986"/>
      <c r="BV38" s="986"/>
      <c r="BW38" s="986"/>
      <c r="BX38" s="986"/>
      <c r="BY38" s="985"/>
      <c r="BZ38" s="986"/>
      <c r="CA38" s="986"/>
      <c r="CB38" s="987"/>
      <c r="CC38" s="988"/>
      <c r="CD38" s="988"/>
      <c r="CE38" s="988"/>
      <c r="CF38" s="989"/>
      <c r="CG38" s="990"/>
      <c r="CH38" s="991"/>
      <c r="CI38" s="741"/>
      <c r="CJ38" s="984"/>
      <c r="CK38" s="985"/>
      <c r="CL38" s="986"/>
      <c r="CM38" s="986"/>
      <c r="CN38" s="986"/>
      <c r="CO38" s="986"/>
      <c r="CP38" s="985"/>
      <c r="CQ38" s="986"/>
      <c r="CR38" s="986"/>
      <c r="CS38" s="987"/>
      <c r="CT38" s="988"/>
      <c r="CU38" s="988"/>
      <c r="CV38" s="988"/>
      <c r="CW38" s="989"/>
      <c r="CX38" s="990"/>
      <c r="CY38" s="991"/>
      <c r="CZ38" s="741"/>
      <c r="DA38" s="984"/>
      <c r="DB38" s="985"/>
      <c r="DC38" s="986"/>
      <c r="DD38" s="986"/>
      <c r="DE38" s="986"/>
      <c r="DF38" s="986"/>
      <c r="DG38" s="985"/>
      <c r="DH38" s="986"/>
      <c r="DI38" s="986"/>
      <c r="DJ38" s="987"/>
      <c r="DK38" s="988"/>
      <c r="DL38" s="988"/>
      <c r="DM38" s="988"/>
      <c r="DN38" s="989"/>
      <c r="DO38" s="990"/>
      <c r="DP38" s="991"/>
      <c r="DQ38" s="741"/>
      <c r="DR38" s="984"/>
    </row>
    <row r="39" spans="1:18" s="10" customFormat="1" ht="19.5" customHeight="1">
      <c r="A39" s="697" t="s">
        <v>95</v>
      </c>
      <c r="B39" s="697" t="s">
        <v>502</v>
      </c>
      <c r="C39" s="964" t="s">
        <v>91</v>
      </c>
      <c r="D39" s="643" t="s">
        <v>503</v>
      </c>
      <c r="E39" s="643"/>
      <c r="F39" s="643"/>
      <c r="G39" s="643" t="s">
        <v>19</v>
      </c>
      <c r="H39" s="643"/>
      <c r="I39" s="964" t="s">
        <v>35</v>
      </c>
      <c r="J39" s="643">
        <v>30</v>
      </c>
      <c r="K39" s="643">
        <v>9</v>
      </c>
      <c r="L39" s="965">
        <v>170660.93</v>
      </c>
      <c r="M39" s="948">
        <v>45022</v>
      </c>
      <c r="N39" s="948">
        <v>45056</v>
      </c>
      <c r="O39" s="948">
        <v>45415</v>
      </c>
      <c r="P39" s="842">
        <v>0.15</v>
      </c>
      <c r="Q39" s="773">
        <v>34132.19</v>
      </c>
      <c r="R39" s="962"/>
    </row>
    <row r="40" spans="1:18" s="10" customFormat="1" ht="19.5" customHeight="1">
      <c r="A40" s="698"/>
      <c r="B40" s="698"/>
      <c r="C40" s="771"/>
      <c r="D40" s="645"/>
      <c r="E40" s="645"/>
      <c r="F40" s="645"/>
      <c r="G40" s="645"/>
      <c r="H40" s="645"/>
      <c r="I40" s="771"/>
      <c r="J40" s="645"/>
      <c r="K40" s="645"/>
      <c r="L40" s="966"/>
      <c r="M40" s="943"/>
      <c r="N40" s="943"/>
      <c r="O40" s="943"/>
      <c r="P40" s="843"/>
      <c r="Q40" s="961"/>
      <c r="R40" s="963"/>
    </row>
    <row r="41" spans="1:18" s="10" customFormat="1" ht="19.5" customHeight="1">
      <c r="A41" s="697" t="s">
        <v>88</v>
      </c>
      <c r="B41" s="697" t="s">
        <v>502</v>
      </c>
      <c r="C41" s="964" t="s">
        <v>86</v>
      </c>
      <c r="D41" s="643" t="s">
        <v>503</v>
      </c>
      <c r="E41" s="643"/>
      <c r="F41" s="643"/>
      <c r="G41" s="643" t="s">
        <v>19</v>
      </c>
      <c r="H41" s="643"/>
      <c r="I41" s="964" t="s">
        <v>87</v>
      </c>
      <c r="J41" s="643">
        <v>30</v>
      </c>
      <c r="K41" s="969" t="s">
        <v>100</v>
      </c>
      <c r="L41" s="965">
        <v>296386.71</v>
      </c>
      <c r="M41" s="948">
        <v>45021</v>
      </c>
      <c r="N41" s="948">
        <v>45036</v>
      </c>
      <c r="O41" s="948">
        <v>45396</v>
      </c>
      <c r="P41" s="842">
        <v>0.16</v>
      </c>
      <c r="Q41" s="773">
        <v>59277.34</v>
      </c>
      <c r="R41" s="962"/>
    </row>
    <row r="42" spans="1:18" s="10" customFormat="1" ht="19.5" customHeight="1">
      <c r="A42" s="698"/>
      <c r="B42" s="698"/>
      <c r="C42" s="771"/>
      <c r="D42" s="645"/>
      <c r="E42" s="645"/>
      <c r="F42" s="645"/>
      <c r="G42" s="645"/>
      <c r="H42" s="645"/>
      <c r="I42" s="771"/>
      <c r="J42" s="645"/>
      <c r="K42" s="645"/>
      <c r="L42" s="966"/>
      <c r="M42" s="943"/>
      <c r="N42" s="943"/>
      <c r="O42" s="943"/>
      <c r="P42" s="843"/>
      <c r="Q42" s="961"/>
      <c r="R42" s="963"/>
    </row>
    <row r="43" spans="1:122" s="9" customFormat="1" ht="47.25" customHeight="1">
      <c r="A43" s="697" t="s">
        <v>48</v>
      </c>
      <c r="B43" s="697" t="s">
        <v>504</v>
      </c>
      <c r="C43" s="76" t="s">
        <v>49</v>
      </c>
      <c r="D43" s="643" t="s">
        <v>505</v>
      </c>
      <c r="E43" s="15"/>
      <c r="F43" s="63"/>
      <c r="G43" s="643" t="s">
        <v>19</v>
      </c>
      <c r="H43" s="15"/>
      <c r="I43" s="964" t="s">
        <v>47</v>
      </c>
      <c r="J43" s="643">
        <v>15</v>
      </c>
      <c r="K43" s="643">
        <v>8</v>
      </c>
      <c r="L43" s="18">
        <v>542554.4</v>
      </c>
      <c r="M43" s="948">
        <v>44484</v>
      </c>
      <c r="N43" s="948">
        <v>44586</v>
      </c>
      <c r="O43" s="948">
        <v>45335</v>
      </c>
      <c r="P43" s="20">
        <v>0.56</v>
      </c>
      <c r="Q43" s="773">
        <v>220786.87</v>
      </c>
      <c r="R43" s="962" t="s">
        <v>110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</row>
    <row r="44" spans="1:122" s="9" customFormat="1" ht="18.75" customHeight="1">
      <c r="A44" s="713"/>
      <c r="B44" s="713"/>
      <c r="C44" s="141" t="s">
        <v>109</v>
      </c>
      <c r="D44" s="644"/>
      <c r="E44" s="69"/>
      <c r="F44" s="92"/>
      <c r="G44" s="644"/>
      <c r="H44" s="69" t="s">
        <v>19</v>
      </c>
      <c r="I44" s="968"/>
      <c r="J44" s="644"/>
      <c r="K44" s="644"/>
      <c r="L44" s="91">
        <v>115000</v>
      </c>
      <c r="M44" s="942"/>
      <c r="N44" s="942"/>
      <c r="O44" s="942"/>
      <c r="P44" s="82">
        <v>0</v>
      </c>
      <c r="Q44" s="961"/>
      <c r="R44" s="967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</row>
    <row r="45" spans="1:122" s="9" customFormat="1" ht="22.5" customHeight="1">
      <c r="A45" s="698"/>
      <c r="B45" s="698"/>
      <c r="C45" s="598" t="s">
        <v>70</v>
      </c>
      <c r="D45" s="645"/>
      <c r="E45" s="70"/>
      <c r="F45" s="72"/>
      <c r="G45" s="645"/>
      <c r="H45" s="70"/>
      <c r="I45" s="771"/>
      <c r="J45" s="645"/>
      <c r="K45" s="645"/>
      <c r="L45" s="45">
        <v>9745.67</v>
      </c>
      <c r="M45" s="943"/>
      <c r="N45" s="943"/>
      <c r="O45" s="943"/>
      <c r="P45" s="81"/>
      <c r="Q45" s="46"/>
      <c r="R45" s="963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</row>
    <row r="46" spans="1:122" s="9" customFormat="1" ht="42" customHeight="1">
      <c r="A46" s="55" t="s">
        <v>67</v>
      </c>
      <c r="B46" s="610" t="s">
        <v>506</v>
      </c>
      <c r="C46" s="56" t="s">
        <v>68</v>
      </c>
      <c r="D46" s="611" t="s">
        <v>507</v>
      </c>
      <c r="E46" s="57" t="s">
        <v>19</v>
      </c>
      <c r="F46" s="58"/>
      <c r="G46" s="58"/>
      <c r="H46" s="57"/>
      <c r="I46" s="59" t="s">
        <v>69</v>
      </c>
      <c r="J46" s="57">
        <v>8</v>
      </c>
      <c r="K46" s="57">
        <v>8</v>
      </c>
      <c r="L46" s="60">
        <v>1498979</v>
      </c>
      <c r="M46" s="61">
        <v>44643</v>
      </c>
      <c r="N46" s="61">
        <v>44806</v>
      </c>
      <c r="O46" s="61">
        <v>45535</v>
      </c>
      <c r="P46" s="66">
        <v>0.13</v>
      </c>
      <c r="Q46" s="46">
        <v>0</v>
      </c>
      <c r="R46" s="49" t="s">
        <v>84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</row>
    <row r="47" spans="1:122" s="9" customFormat="1" ht="42" customHeight="1">
      <c r="A47" s="55" t="s">
        <v>76</v>
      </c>
      <c r="B47" s="55" t="s">
        <v>502</v>
      </c>
      <c r="C47" s="56" t="s">
        <v>75</v>
      </c>
      <c r="D47" s="612" t="s">
        <v>503</v>
      </c>
      <c r="E47" s="57"/>
      <c r="F47" s="58"/>
      <c r="G47" s="58" t="s">
        <v>19</v>
      </c>
      <c r="H47" s="57"/>
      <c r="I47" s="59" t="s">
        <v>78</v>
      </c>
      <c r="J47" s="57">
        <v>10</v>
      </c>
      <c r="K47" s="57">
        <v>6</v>
      </c>
      <c r="L47" s="60">
        <v>175002.17</v>
      </c>
      <c r="M47" s="61">
        <v>44959</v>
      </c>
      <c r="N47" s="61">
        <v>44985</v>
      </c>
      <c r="O47" s="61">
        <v>45291</v>
      </c>
      <c r="P47" s="66">
        <v>0.12</v>
      </c>
      <c r="Q47" s="46">
        <v>0</v>
      </c>
      <c r="R47" s="4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22" s="9" customFormat="1" ht="42" customHeight="1">
      <c r="A48" s="55" t="s">
        <v>77</v>
      </c>
      <c r="B48" s="55" t="s">
        <v>502</v>
      </c>
      <c r="C48" s="56" t="s">
        <v>74</v>
      </c>
      <c r="D48" s="58" t="s">
        <v>503</v>
      </c>
      <c r="E48" s="57"/>
      <c r="F48" s="58"/>
      <c r="G48" s="58" t="s">
        <v>19</v>
      </c>
      <c r="H48" s="57"/>
      <c r="I48" s="59" t="s">
        <v>79</v>
      </c>
      <c r="J48" s="57">
        <v>10</v>
      </c>
      <c r="K48" s="57">
        <v>6</v>
      </c>
      <c r="L48" s="60">
        <v>175340.91</v>
      </c>
      <c r="M48" s="61">
        <v>44959</v>
      </c>
      <c r="N48" s="61">
        <v>44984</v>
      </c>
      <c r="O48" s="61">
        <v>45291</v>
      </c>
      <c r="P48" s="66">
        <v>0.35</v>
      </c>
      <c r="Q48" s="46">
        <v>74303.15</v>
      </c>
      <c r="R48" s="4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</row>
    <row r="49" spans="1:122" s="9" customFormat="1" ht="42" customHeight="1" thickBot="1">
      <c r="A49" s="55" t="s">
        <v>80</v>
      </c>
      <c r="B49" s="606" t="s">
        <v>508</v>
      </c>
      <c r="C49" s="56" t="s">
        <v>81</v>
      </c>
      <c r="D49" s="607" t="s">
        <v>509</v>
      </c>
      <c r="E49" s="57"/>
      <c r="F49" s="58"/>
      <c r="G49" s="58" t="s">
        <v>19</v>
      </c>
      <c r="H49" s="57"/>
      <c r="I49" s="59" t="s">
        <v>82</v>
      </c>
      <c r="J49" s="57">
        <v>15</v>
      </c>
      <c r="K49" s="57">
        <v>4</v>
      </c>
      <c r="L49" s="60">
        <v>388269.5</v>
      </c>
      <c r="M49" s="61">
        <v>44869</v>
      </c>
      <c r="N49" s="61">
        <v>45007</v>
      </c>
      <c r="O49" s="61">
        <v>45461</v>
      </c>
      <c r="P49" s="66">
        <v>0.08</v>
      </c>
      <c r="Q49" s="46">
        <v>77653.9</v>
      </c>
      <c r="R49" s="49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</row>
    <row r="50" spans="1:122" s="2" customFormat="1" ht="30.75" customHeight="1" thickBot="1">
      <c r="A50" s="978" t="s">
        <v>31</v>
      </c>
      <c r="B50" s="979"/>
      <c r="C50" s="979"/>
      <c r="D50" s="979"/>
      <c r="E50" s="979"/>
      <c r="F50" s="979"/>
      <c r="G50" s="979"/>
      <c r="H50" s="979"/>
      <c r="I50" s="979"/>
      <c r="J50" s="979"/>
      <c r="K50" s="980"/>
      <c r="L50" s="75">
        <f>SUM(L10:L49)</f>
        <v>9356745.129999999</v>
      </c>
      <c r="N50" s="39"/>
      <c r="O50" s="39"/>
      <c r="P50" s="39"/>
      <c r="Q50" s="40"/>
      <c r="R50" s="39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</row>
    <row r="51" spans="1:122" s="2" customFormat="1" ht="12.75" customHeight="1">
      <c r="A51" s="41"/>
      <c r="B51" s="41"/>
      <c r="C51" s="42"/>
      <c r="D51" s="42"/>
      <c r="E51" s="42"/>
      <c r="F51" s="42"/>
      <c r="G51" s="42"/>
      <c r="H51" s="42"/>
      <c r="I51" s="43"/>
      <c r="J51" s="42"/>
      <c r="K51" s="42"/>
      <c r="L51" s="44"/>
      <c r="M51" s="43"/>
      <c r="N51" s="43"/>
      <c r="O51" s="977"/>
      <c r="P51" s="977"/>
      <c r="Q51" s="977"/>
      <c r="R51" s="977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</row>
    <row r="52" spans="1:18" ht="12" customHeight="1">
      <c r="A52" s="48" t="s">
        <v>32</v>
      </c>
      <c r="B52" s="48"/>
      <c r="C52" s="48"/>
      <c r="D52" s="48"/>
      <c r="E52" s="48"/>
      <c r="F52" s="48"/>
      <c r="G52" s="48"/>
      <c r="H52" s="48"/>
      <c r="I52" s="23"/>
      <c r="J52" s="22"/>
      <c r="K52" s="22"/>
      <c r="L52" s="24"/>
      <c r="M52" s="25"/>
      <c r="N52" s="23"/>
      <c r="O52" s="37"/>
      <c r="P52" s="37"/>
      <c r="Q52" s="37"/>
      <c r="R52" s="37"/>
    </row>
    <row r="53" spans="1:18" ht="12" customHeight="1">
      <c r="A53" s="38"/>
      <c r="B53" s="38"/>
      <c r="C53" s="38"/>
      <c r="D53" s="38"/>
      <c r="E53" s="38"/>
      <c r="F53" s="38"/>
      <c r="G53" s="38"/>
      <c r="H53" s="38"/>
      <c r="I53" s="23"/>
      <c r="J53" s="22"/>
      <c r="K53" s="22"/>
      <c r="L53" s="24"/>
      <c r="M53" s="25"/>
      <c r="N53" s="23"/>
      <c r="O53" s="37"/>
      <c r="P53" s="37"/>
      <c r="Q53" s="37"/>
      <c r="R53" s="37"/>
    </row>
    <row r="54" spans="1:122" s="31" customFormat="1" ht="12" customHeight="1">
      <c r="A54" s="26" t="s">
        <v>21</v>
      </c>
      <c r="B54" s="26"/>
      <c r="C54" s="27"/>
      <c r="D54" s="27"/>
      <c r="E54" s="73" t="s">
        <v>28</v>
      </c>
      <c r="F54" s="74"/>
      <c r="G54" s="74"/>
      <c r="H54" s="74"/>
      <c r="I54" s="74"/>
      <c r="J54" s="28"/>
      <c r="K54" s="30"/>
      <c r="L54" s="30"/>
      <c r="M54" s="30"/>
      <c r="N54" s="30"/>
      <c r="O54" s="30"/>
      <c r="P54" s="30"/>
      <c r="Q54" s="30"/>
      <c r="R54" s="3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</row>
    <row r="55" spans="1:122" s="31" customFormat="1" ht="12" customHeight="1">
      <c r="A55" s="26" t="s">
        <v>22</v>
      </c>
      <c r="B55" s="26"/>
      <c r="C55" s="27"/>
      <c r="D55" s="27"/>
      <c r="E55" s="970" t="s">
        <v>29</v>
      </c>
      <c r="F55" s="970"/>
      <c r="G55" s="970"/>
      <c r="H55" s="970"/>
      <c r="I55" s="970"/>
      <c r="J55" s="67"/>
      <c r="K55" s="30"/>
      <c r="L55" s="32"/>
      <c r="M55" s="33"/>
      <c r="N55" s="30"/>
      <c r="O55" s="30"/>
      <c r="P55" s="30"/>
      <c r="Q55" s="30"/>
      <c r="R55" s="3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</row>
    <row r="56" spans="1:122" s="31" customFormat="1" ht="12" customHeight="1">
      <c r="A56" s="26" t="s">
        <v>23</v>
      </c>
      <c r="B56" s="26"/>
      <c r="C56" s="27"/>
      <c r="D56" s="27"/>
      <c r="E56" s="970" t="s">
        <v>30</v>
      </c>
      <c r="F56" s="970"/>
      <c r="G56" s="970"/>
      <c r="H56" s="970"/>
      <c r="I56" s="970"/>
      <c r="J56" s="67"/>
      <c r="K56" s="30"/>
      <c r="L56" s="34"/>
      <c r="M56" s="30"/>
      <c r="N56" s="30"/>
      <c r="O56" s="30"/>
      <c r="P56" s="30"/>
      <c r="Q56" s="30"/>
      <c r="R56" s="3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</row>
    <row r="57" spans="1:122" s="31" customFormat="1" ht="12" customHeight="1">
      <c r="A57" s="26" t="s">
        <v>24</v>
      </c>
      <c r="B57" s="26"/>
      <c r="C57" s="27"/>
      <c r="D57" s="27"/>
      <c r="E57" s="970" t="s">
        <v>37</v>
      </c>
      <c r="F57" s="970"/>
      <c r="G57" s="970"/>
      <c r="H57" s="970"/>
      <c r="I57" s="970"/>
      <c r="J57" s="67"/>
      <c r="K57" s="30"/>
      <c r="L57" s="30"/>
      <c r="M57" s="35"/>
      <c r="N57" s="30"/>
      <c r="O57" s="30"/>
      <c r="P57" s="30"/>
      <c r="Q57" s="30"/>
      <c r="R57" s="3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</row>
    <row r="58" spans="1:122" s="31" customFormat="1" ht="12" customHeight="1">
      <c r="A58" s="26" t="s">
        <v>25</v>
      </c>
      <c r="B58" s="26"/>
      <c r="C58" s="27"/>
      <c r="D58" s="27"/>
      <c r="E58" s="775" t="s">
        <v>85</v>
      </c>
      <c r="F58" s="775"/>
      <c r="G58" s="775"/>
      <c r="H58" s="775"/>
      <c r="I58" s="775"/>
      <c r="J58" s="775"/>
      <c r="K58" s="30"/>
      <c r="L58" s="30"/>
      <c r="M58" s="30"/>
      <c r="N58" s="30"/>
      <c r="O58" s="30"/>
      <c r="P58" s="30"/>
      <c r="Q58" s="30"/>
      <c r="R58" s="3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</row>
    <row r="59" spans="1:122" s="31" customFormat="1" ht="12" customHeight="1">
      <c r="A59" s="26" t="s">
        <v>26</v>
      </c>
      <c r="B59" s="26"/>
      <c r="C59" s="27"/>
      <c r="D59" s="27"/>
      <c r="E59" s="775" t="s">
        <v>104</v>
      </c>
      <c r="F59" s="775"/>
      <c r="G59" s="775"/>
      <c r="H59" s="775"/>
      <c r="I59" s="775"/>
      <c r="J59"/>
      <c r="K59" s="30"/>
      <c r="L59" s="30"/>
      <c r="M59" s="30"/>
      <c r="N59" s="30"/>
      <c r="O59" s="30"/>
      <c r="P59" s="30"/>
      <c r="Q59" s="30"/>
      <c r="R59" s="3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</row>
    <row r="60" spans="1:122" s="31" customFormat="1" ht="12" customHeight="1">
      <c r="A60" s="26" t="s">
        <v>27</v>
      </c>
      <c r="B60" s="26"/>
      <c r="K60" s="30"/>
      <c r="L60" s="30"/>
      <c r="M60" s="30"/>
      <c r="N60" s="30"/>
      <c r="O60" s="30"/>
      <c r="P60" s="30"/>
      <c r="Q60" s="30"/>
      <c r="R60" s="3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</row>
    <row r="61" spans="5:122" s="31" customFormat="1" ht="12" customHeight="1">
      <c r="E61" s="775"/>
      <c r="F61" s="775"/>
      <c r="G61" s="775"/>
      <c r="H61" s="775"/>
      <c r="I61" s="775"/>
      <c r="J61" s="62"/>
      <c r="K61" s="30"/>
      <c r="L61" s="62"/>
      <c r="M61" s="30"/>
      <c r="N61" s="30"/>
      <c r="O61" s="30"/>
      <c r="P61" s="30"/>
      <c r="Q61" s="30"/>
      <c r="R61" s="3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</row>
    <row r="62" spans="1:18" s="2" customFormat="1" ht="36" customHeight="1">
      <c r="A62" s="716" t="s">
        <v>111</v>
      </c>
      <c r="B62" s="716"/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</row>
    <row r="63" spans="19:122" ht="12.75"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ht="16.5" customHeight="1">
      <c r="A64" s="105"/>
      <c r="B64" s="105"/>
      <c r="C64" s="717" t="s">
        <v>112</v>
      </c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717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ht="12" customHeight="1">
      <c r="A65" s="106"/>
      <c r="B65" s="10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16.5" customHeight="1">
      <c r="A66" s="105"/>
      <c r="B66" s="105"/>
      <c r="C66" s="858" t="s">
        <v>113</v>
      </c>
      <c r="D66" s="858"/>
      <c r="E66" s="858"/>
      <c r="F66" s="858"/>
      <c r="G66" s="858"/>
      <c r="H66" s="858"/>
      <c r="I66" s="858"/>
      <c r="J66" s="858"/>
      <c r="K66" s="858"/>
      <c r="L66" s="858"/>
      <c r="M66" s="858"/>
      <c r="N66" s="858"/>
      <c r="O66" s="858"/>
      <c r="P66" s="858"/>
      <c r="Q66" s="858"/>
      <c r="R66" s="858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9:122" ht="12" customHeight="1" thickBot="1">
      <c r="I67" s="107"/>
      <c r="L67" s="108"/>
      <c r="Q67" s="108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34.5" customHeight="1" thickBot="1">
      <c r="A68" s="859" t="s">
        <v>114</v>
      </c>
      <c r="B68" s="648" t="s">
        <v>485</v>
      </c>
      <c r="C68" s="844" t="s">
        <v>115</v>
      </c>
      <c r="D68" s="648" t="s">
        <v>486</v>
      </c>
      <c r="E68" s="860" t="s">
        <v>7</v>
      </c>
      <c r="F68" s="860"/>
      <c r="G68" s="860"/>
      <c r="H68" s="860"/>
      <c r="I68" s="844" t="s">
        <v>116</v>
      </c>
      <c r="J68" s="844" t="s">
        <v>9</v>
      </c>
      <c r="K68" s="844" t="s">
        <v>117</v>
      </c>
      <c r="L68" s="648" t="s">
        <v>0</v>
      </c>
      <c r="M68" s="648" t="s">
        <v>2</v>
      </c>
      <c r="N68" s="648" t="s">
        <v>118</v>
      </c>
      <c r="O68" s="648" t="s">
        <v>119</v>
      </c>
      <c r="P68" s="648" t="s">
        <v>1</v>
      </c>
      <c r="Q68" s="648" t="s">
        <v>13</v>
      </c>
      <c r="R68" s="860" t="s">
        <v>14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40.5" customHeight="1" thickBot="1">
      <c r="A69" s="859"/>
      <c r="B69" s="649"/>
      <c r="C69" s="844"/>
      <c r="D69" s="649"/>
      <c r="E69" s="8" t="s">
        <v>15</v>
      </c>
      <c r="F69" s="8" t="s">
        <v>16</v>
      </c>
      <c r="G69" s="8" t="s">
        <v>17</v>
      </c>
      <c r="H69" s="8" t="s">
        <v>18</v>
      </c>
      <c r="I69" s="844"/>
      <c r="J69" s="844"/>
      <c r="K69" s="844"/>
      <c r="L69" s="844"/>
      <c r="M69" s="844"/>
      <c r="N69" s="844"/>
      <c r="O69" s="844"/>
      <c r="P69" s="844"/>
      <c r="Q69" s="844"/>
      <c r="R69" s="844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39.75" customHeight="1">
      <c r="A70" s="957" t="s">
        <v>123</v>
      </c>
      <c r="B70" s="714" t="s">
        <v>510</v>
      </c>
      <c r="C70" s="51" t="s">
        <v>124</v>
      </c>
      <c r="D70" s="684" t="s">
        <v>511</v>
      </c>
      <c r="E70" s="116"/>
      <c r="F70" s="94" t="s">
        <v>19</v>
      </c>
      <c r="G70" s="94"/>
      <c r="H70" s="117"/>
      <c r="I70" s="51" t="s">
        <v>125</v>
      </c>
      <c r="J70" s="111">
        <v>15</v>
      </c>
      <c r="K70" s="111">
        <v>9</v>
      </c>
      <c r="L70" s="110">
        <v>710501.42</v>
      </c>
      <c r="M70" s="97">
        <v>44356</v>
      </c>
      <c r="N70" s="97">
        <v>44641</v>
      </c>
      <c r="O70" s="97">
        <v>45245</v>
      </c>
      <c r="P70" s="118">
        <v>0.981</v>
      </c>
      <c r="Q70" s="119">
        <v>225072.14</v>
      </c>
      <c r="R70" s="120" t="s">
        <v>121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14.25" customHeight="1">
      <c r="A71" s="715"/>
      <c r="B71" s="715"/>
      <c r="C71" s="100" t="s">
        <v>120</v>
      </c>
      <c r="D71" s="685"/>
      <c r="E71" s="116"/>
      <c r="F71" s="121"/>
      <c r="G71" s="94"/>
      <c r="H71" s="94" t="s">
        <v>19</v>
      </c>
      <c r="I71" s="122"/>
      <c r="J71" s="123"/>
      <c r="K71" s="111"/>
      <c r="L71" s="110">
        <v>183954.75</v>
      </c>
      <c r="M71" s="113"/>
      <c r="N71" s="113"/>
      <c r="O71" s="113"/>
      <c r="P71" s="124">
        <v>0.3</v>
      </c>
      <c r="Q71" s="110"/>
      <c r="R71" s="112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42.75" customHeight="1">
      <c r="A72" s="125" t="s">
        <v>126</v>
      </c>
      <c r="B72" s="69" t="s">
        <v>512</v>
      </c>
      <c r="C72" s="51" t="s">
        <v>127</v>
      </c>
      <c r="D72" s="94" t="s">
        <v>513</v>
      </c>
      <c r="E72" s="126"/>
      <c r="F72" s="15" t="s">
        <v>19</v>
      </c>
      <c r="G72" s="15"/>
      <c r="H72" s="126"/>
      <c r="I72" s="17" t="s">
        <v>128</v>
      </c>
      <c r="J72" s="15">
        <v>10</v>
      </c>
      <c r="K72" s="15"/>
      <c r="L72" s="127">
        <v>687725.85</v>
      </c>
      <c r="M72" s="128">
        <v>45003</v>
      </c>
      <c r="N72" s="128">
        <v>45082</v>
      </c>
      <c r="O72" s="128">
        <v>45446</v>
      </c>
      <c r="P72" s="85">
        <v>0.25</v>
      </c>
      <c r="Q72" s="127"/>
      <c r="R72" s="129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36" customHeight="1">
      <c r="A73" s="125" t="s">
        <v>129</v>
      </c>
      <c r="B73" s="16" t="s">
        <v>514</v>
      </c>
      <c r="C73" s="150" t="s">
        <v>130</v>
      </c>
      <c r="D73" s="594" t="s">
        <v>515</v>
      </c>
      <c r="E73" s="151"/>
      <c r="F73" s="151"/>
      <c r="G73" s="125" t="s">
        <v>19</v>
      </c>
      <c r="H73" s="152"/>
      <c r="I73" s="99" t="s">
        <v>131</v>
      </c>
      <c r="J73" s="15">
        <v>7</v>
      </c>
      <c r="K73" s="15">
        <v>1</v>
      </c>
      <c r="L73" s="153">
        <v>254713.24</v>
      </c>
      <c r="M73" s="154">
        <v>45086</v>
      </c>
      <c r="N73" s="154">
        <v>45141</v>
      </c>
      <c r="O73" s="154">
        <v>45505</v>
      </c>
      <c r="P73" s="101">
        <v>0.005</v>
      </c>
      <c r="Q73" s="155"/>
      <c r="R73" s="156"/>
      <c r="S73" s="141"/>
      <c r="T73" s="142"/>
      <c r="U73" s="142"/>
      <c r="V73" s="142"/>
      <c r="W73" s="143"/>
      <c r="X73" s="141"/>
      <c r="Y73" s="142"/>
      <c r="Z73" s="142"/>
      <c r="AA73" s="144"/>
      <c r="AB73" s="145"/>
      <c r="AC73" s="145"/>
      <c r="AD73" s="145"/>
      <c r="AE73" s="146"/>
      <c r="AF73" s="144"/>
      <c r="AG73" s="147"/>
      <c r="AH73" s="148"/>
      <c r="AI73" s="149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42.75" customHeight="1">
      <c r="A74" s="160" t="s">
        <v>132</v>
      </c>
      <c r="B74" s="1000" t="s">
        <v>598</v>
      </c>
      <c r="C74" s="161" t="s">
        <v>133</v>
      </c>
      <c r="D74" s="165" t="s">
        <v>599</v>
      </c>
      <c r="E74" s="162" t="s">
        <v>19</v>
      </c>
      <c r="F74" s="163"/>
      <c r="G74" s="162"/>
      <c r="H74" s="165"/>
      <c r="I74" s="166" t="s">
        <v>134</v>
      </c>
      <c r="J74" s="167">
        <v>115</v>
      </c>
      <c r="K74" s="167">
        <v>113</v>
      </c>
      <c r="L74" s="168">
        <v>3244546</v>
      </c>
      <c r="M74" s="98">
        <v>44131</v>
      </c>
      <c r="N74" s="98">
        <v>44279</v>
      </c>
      <c r="O74" s="98">
        <v>44798</v>
      </c>
      <c r="P74" s="169">
        <v>0.102</v>
      </c>
      <c r="Q74" s="168">
        <v>11625</v>
      </c>
      <c r="R74" s="135" t="s">
        <v>135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43.5" customHeight="1">
      <c r="A75" s="15" t="s">
        <v>136</v>
      </c>
      <c r="B75" s="999" t="s">
        <v>596</v>
      </c>
      <c r="C75" s="17" t="s">
        <v>137</v>
      </c>
      <c r="D75" s="15" t="s">
        <v>597</v>
      </c>
      <c r="E75" s="170"/>
      <c r="F75" s="170"/>
      <c r="G75" s="15" t="s">
        <v>19</v>
      </c>
      <c r="H75" s="170"/>
      <c r="I75" s="171" t="s">
        <v>138</v>
      </c>
      <c r="J75" s="15">
        <v>10</v>
      </c>
      <c r="K75" s="15">
        <v>4</v>
      </c>
      <c r="L75" s="172">
        <v>351372.51</v>
      </c>
      <c r="M75" s="173">
        <v>44645</v>
      </c>
      <c r="N75" s="173">
        <v>44725</v>
      </c>
      <c r="O75" s="173">
        <v>45197</v>
      </c>
      <c r="P75" s="20">
        <v>0.91</v>
      </c>
      <c r="Q75" s="172"/>
      <c r="R75" s="15">
        <v>6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44.25" customHeight="1">
      <c r="A76" s="136" t="s">
        <v>139</v>
      </c>
      <c r="B76" s="686" t="s">
        <v>516</v>
      </c>
      <c r="C76" s="137" t="s">
        <v>140</v>
      </c>
      <c r="D76" s="686" t="s">
        <v>517</v>
      </c>
      <c r="E76" s="136"/>
      <c r="F76" s="136" t="s">
        <v>19</v>
      </c>
      <c r="G76" s="136"/>
      <c r="H76" s="136"/>
      <c r="I76" s="137" t="s">
        <v>141</v>
      </c>
      <c r="J76" s="138">
        <v>10</v>
      </c>
      <c r="K76" s="138">
        <v>6</v>
      </c>
      <c r="L76" s="119">
        <v>1944752.03</v>
      </c>
      <c r="M76" s="173">
        <v>44051</v>
      </c>
      <c r="N76" s="174">
        <v>44795</v>
      </c>
      <c r="O76" s="174">
        <v>45159</v>
      </c>
      <c r="P76" s="177">
        <v>0.95</v>
      </c>
      <c r="Q76" s="119">
        <v>329282.55</v>
      </c>
      <c r="R76" s="93">
        <v>4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13.5" customHeight="1">
      <c r="A77" s="178"/>
      <c r="B77" s="687"/>
      <c r="C77" s="179" t="s">
        <v>142</v>
      </c>
      <c r="D77" s="687"/>
      <c r="E77" s="178"/>
      <c r="F77" s="178"/>
      <c r="G77" s="178"/>
      <c r="H77" s="178"/>
      <c r="I77" s="179"/>
      <c r="J77" s="180"/>
      <c r="K77" s="180"/>
      <c r="L77" s="110">
        <v>87572.49</v>
      </c>
      <c r="M77" s="181"/>
      <c r="N77" s="175"/>
      <c r="O77" s="175"/>
      <c r="P77" s="182"/>
      <c r="Q77" s="110"/>
      <c r="R77" s="94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15" customHeight="1">
      <c r="A78" s="139"/>
      <c r="B78" s="688"/>
      <c r="C78" s="140" t="s">
        <v>122</v>
      </c>
      <c r="D78" s="688"/>
      <c r="E78" s="139"/>
      <c r="F78" s="139"/>
      <c r="G78" s="139"/>
      <c r="H78" s="139"/>
      <c r="I78" s="140"/>
      <c r="J78" s="183"/>
      <c r="K78" s="183"/>
      <c r="L78" s="115">
        <v>34538.83</v>
      </c>
      <c r="M78" s="184"/>
      <c r="N78" s="176"/>
      <c r="O78" s="176"/>
      <c r="P78" s="185"/>
      <c r="Q78" s="115"/>
      <c r="R78" s="95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52.5" customHeight="1">
      <c r="A79" s="139" t="s">
        <v>143</v>
      </c>
      <c r="B79" s="1001" t="s">
        <v>600</v>
      </c>
      <c r="C79" s="140" t="s">
        <v>144</v>
      </c>
      <c r="D79" s="139" t="s">
        <v>602</v>
      </c>
      <c r="E79" s="139"/>
      <c r="F79" s="139" t="s">
        <v>19</v>
      </c>
      <c r="G79" s="139"/>
      <c r="H79" s="139"/>
      <c r="I79" s="140" t="s">
        <v>145</v>
      </c>
      <c r="J79" s="183">
        <v>210</v>
      </c>
      <c r="K79" s="183">
        <v>5</v>
      </c>
      <c r="L79" s="115">
        <v>1511305.83</v>
      </c>
      <c r="M79" s="181">
        <v>44739</v>
      </c>
      <c r="N79" s="175">
        <v>44761</v>
      </c>
      <c r="O79" s="175">
        <v>45125</v>
      </c>
      <c r="P79" s="182">
        <v>0.13</v>
      </c>
      <c r="Q79" s="110"/>
      <c r="R79" s="94">
        <v>16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46.5" customHeight="1">
      <c r="A80" s="132">
        <v>9099790842</v>
      </c>
      <c r="B80" s="1002" t="s">
        <v>601</v>
      </c>
      <c r="C80" s="150" t="s">
        <v>146</v>
      </c>
      <c r="D80" s="615" t="s">
        <v>602</v>
      </c>
      <c r="E80" s="186"/>
      <c r="F80" s="132" t="s">
        <v>19</v>
      </c>
      <c r="G80" s="186"/>
      <c r="H80" s="186"/>
      <c r="I80" s="131" t="s">
        <v>147</v>
      </c>
      <c r="J80" s="132">
        <v>10</v>
      </c>
      <c r="K80" s="132">
        <v>10</v>
      </c>
      <c r="L80" s="168">
        <v>1415008</v>
      </c>
      <c r="M80" s="134">
        <v>44776</v>
      </c>
      <c r="N80" s="174">
        <v>44784</v>
      </c>
      <c r="O80" s="174">
        <v>45173</v>
      </c>
      <c r="P80" s="68">
        <v>0.99</v>
      </c>
      <c r="Q80" s="119">
        <v>507856.3</v>
      </c>
      <c r="R80" s="93">
        <v>6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45" customHeight="1">
      <c r="A81" s="613" t="s">
        <v>148</v>
      </c>
      <c r="B81" s="459" t="s">
        <v>521</v>
      </c>
      <c r="C81" s="96" t="s">
        <v>149</v>
      </c>
      <c r="D81" s="162" t="s">
        <v>522</v>
      </c>
      <c r="E81" s="95"/>
      <c r="F81" s="158" t="s">
        <v>19</v>
      </c>
      <c r="G81" s="95"/>
      <c r="H81" s="159"/>
      <c r="I81" s="195" t="s">
        <v>150</v>
      </c>
      <c r="J81" s="95">
        <v>96</v>
      </c>
      <c r="K81" s="95">
        <v>10</v>
      </c>
      <c r="L81" s="168">
        <v>671757</v>
      </c>
      <c r="M81" s="98">
        <v>44886</v>
      </c>
      <c r="N81" s="98">
        <v>44959</v>
      </c>
      <c r="O81" s="98">
        <v>45323</v>
      </c>
      <c r="P81" s="50">
        <v>0.26</v>
      </c>
      <c r="Q81" s="115"/>
      <c r="R81" s="196" t="s">
        <v>84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45" customHeight="1">
      <c r="A82" s="193" t="s">
        <v>151</v>
      </c>
      <c r="B82" s="193" t="s">
        <v>523</v>
      </c>
      <c r="C82" s="96" t="s">
        <v>152</v>
      </c>
      <c r="D82" s="159" t="s">
        <v>524</v>
      </c>
      <c r="E82" s="159"/>
      <c r="F82" s="57" t="s">
        <v>19</v>
      </c>
      <c r="G82" s="159"/>
      <c r="H82" s="159"/>
      <c r="I82" s="195" t="s">
        <v>153</v>
      </c>
      <c r="J82" s="95">
        <v>10</v>
      </c>
      <c r="K82" s="95">
        <v>5</v>
      </c>
      <c r="L82" s="168">
        <v>2993965.54</v>
      </c>
      <c r="M82" s="98">
        <v>45128</v>
      </c>
      <c r="N82" s="98">
        <v>45135</v>
      </c>
      <c r="O82" s="98">
        <v>45674</v>
      </c>
      <c r="P82" s="197">
        <v>0.001</v>
      </c>
      <c r="Q82" s="115"/>
      <c r="R82" s="196" t="s">
        <v>154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45" customHeight="1">
      <c r="A83" s="188">
        <v>9240194150</v>
      </c>
      <c r="B83" s="595" t="s">
        <v>521</v>
      </c>
      <c r="C83" s="198" t="s">
        <v>155</v>
      </c>
      <c r="D83" s="201" t="s">
        <v>522</v>
      </c>
      <c r="E83" s="199"/>
      <c r="F83" s="190" t="s">
        <v>19</v>
      </c>
      <c r="G83" s="200"/>
      <c r="H83" s="200"/>
      <c r="I83" s="189" t="s">
        <v>156</v>
      </c>
      <c r="J83" s="191">
        <v>20</v>
      </c>
      <c r="K83" s="191">
        <v>10</v>
      </c>
      <c r="L83" s="168">
        <v>692706.32</v>
      </c>
      <c r="M83" s="61">
        <v>44886</v>
      </c>
      <c r="N83" s="192">
        <v>44967</v>
      </c>
      <c r="O83" s="192">
        <v>45331</v>
      </c>
      <c r="P83" s="101">
        <v>0.55</v>
      </c>
      <c r="Q83" s="168">
        <v>135065.39</v>
      </c>
      <c r="R83" s="165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45" customHeight="1">
      <c r="A84" s="125" t="s">
        <v>157</v>
      </c>
      <c r="B84" s="201" t="s">
        <v>521</v>
      </c>
      <c r="C84" s="198" t="s">
        <v>158</v>
      </c>
      <c r="D84" s="201" t="s">
        <v>522</v>
      </c>
      <c r="E84" s="198"/>
      <c r="F84" s="201" t="s">
        <v>19</v>
      </c>
      <c r="G84" s="198"/>
      <c r="H84" s="198"/>
      <c r="I84" s="198" t="s">
        <v>159</v>
      </c>
      <c r="J84" s="125">
        <v>20</v>
      </c>
      <c r="K84" s="125">
        <v>10</v>
      </c>
      <c r="L84" s="127">
        <v>688291.72</v>
      </c>
      <c r="M84" s="128">
        <v>44605</v>
      </c>
      <c r="N84" s="128">
        <v>44956</v>
      </c>
      <c r="O84" s="128">
        <v>45320</v>
      </c>
      <c r="P84" s="85">
        <v>0.43</v>
      </c>
      <c r="Q84" s="127">
        <v>290000</v>
      </c>
      <c r="R84" s="202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45" customHeight="1">
      <c r="A85" s="130" t="s">
        <v>160</v>
      </c>
      <c r="B85" s="215" t="s">
        <v>521</v>
      </c>
      <c r="C85" s="203" t="s">
        <v>161</v>
      </c>
      <c r="D85" s="614" t="s">
        <v>522</v>
      </c>
      <c r="E85" s="204"/>
      <c r="F85" s="132" t="s">
        <v>19</v>
      </c>
      <c r="G85" s="205"/>
      <c r="H85" s="205"/>
      <c r="I85" s="131" t="s">
        <v>162</v>
      </c>
      <c r="J85" s="132">
        <v>20</v>
      </c>
      <c r="K85" s="132">
        <v>10</v>
      </c>
      <c r="L85" s="153">
        <v>681426</v>
      </c>
      <c r="M85" s="61">
        <v>44756</v>
      </c>
      <c r="N85" s="61">
        <v>44952</v>
      </c>
      <c r="O85" s="61">
        <v>45316</v>
      </c>
      <c r="P85" s="66">
        <v>0.6</v>
      </c>
      <c r="Q85" s="133"/>
      <c r="R85" s="13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45" customHeight="1">
      <c r="A86" s="125" t="s">
        <v>163</v>
      </c>
      <c r="B86" s="201" t="s">
        <v>519</v>
      </c>
      <c r="C86" s="198" t="s">
        <v>164</v>
      </c>
      <c r="D86" s="201" t="s">
        <v>520</v>
      </c>
      <c r="E86" s="198"/>
      <c r="F86" s="72"/>
      <c r="G86" s="201" t="s">
        <v>19</v>
      </c>
      <c r="H86" s="198"/>
      <c r="I86" s="198" t="s">
        <v>165</v>
      </c>
      <c r="J86" s="15">
        <v>10</v>
      </c>
      <c r="K86" s="15">
        <v>5</v>
      </c>
      <c r="L86" s="206">
        <v>368036.19</v>
      </c>
      <c r="M86" s="19">
        <v>44960</v>
      </c>
      <c r="N86" s="19">
        <v>45092</v>
      </c>
      <c r="O86" s="19">
        <v>45456</v>
      </c>
      <c r="P86" s="20">
        <v>0.08</v>
      </c>
      <c r="Q86" s="206"/>
      <c r="R86" s="208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43.5" customHeight="1">
      <c r="A87" s="125">
        <v>9348776602</v>
      </c>
      <c r="B87" s="16" t="s">
        <v>502</v>
      </c>
      <c r="C87" s="209" t="s">
        <v>166</v>
      </c>
      <c r="D87" s="165" t="s">
        <v>518</v>
      </c>
      <c r="E87" s="210"/>
      <c r="F87" s="70" t="s">
        <v>19</v>
      </c>
      <c r="G87" s="72"/>
      <c r="H87" s="210"/>
      <c r="I87" s="96" t="s">
        <v>167</v>
      </c>
      <c r="J87" s="125">
        <v>20</v>
      </c>
      <c r="K87" s="125">
        <v>12</v>
      </c>
      <c r="L87" s="153">
        <v>166191.14</v>
      </c>
      <c r="M87" s="154">
        <v>44838</v>
      </c>
      <c r="N87" s="154">
        <v>44956</v>
      </c>
      <c r="O87" s="154">
        <v>45291</v>
      </c>
      <c r="P87" s="101">
        <v>0.96</v>
      </c>
      <c r="Q87" s="153"/>
      <c r="R87" s="211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39.75" customHeight="1">
      <c r="A88" s="125">
        <v>9348790191</v>
      </c>
      <c r="B88" s="16" t="s">
        <v>502</v>
      </c>
      <c r="C88" s="209" t="s">
        <v>168</v>
      </c>
      <c r="D88" s="165" t="s">
        <v>518</v>
      </c>
      <c r="E88" s="210"/>
      <c r="F88" s="70" t="s">
        <v>19</v>
      </c>
      <c r="G88" s="210"/>
      <c r="H88" s="210"/>
      <c r="I88" s="96" t="s">
        <v>169</v>
      </c>
      <c r="J88" s="125">
        <v>20</v>
      </c>
      <c r="K88" s="125">
        <v>12</v>
      </c>
      <c r="L88" s="153">
        <v>164076.12</v>
      </c>
      <c r="M88" s="154">
        <v>44838</v>
      </c>
      <c r="N88" s="154">
        <v>44950</v>
      </c>
      <c r="O88" s="154">
        <v>45291</v>
      </c>
      <c r="P88" s="101">
        <v>0.84</v>
      </c>
      <c r="Q88" s="153">
        <v>69780.39</v>
      </c>
      <c r="R88" s="211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39.75" customHeight="1">
      <c r="A89" s="125" t="s">
        <v>170</v>
      </c>
      <c r="B89" s="16" t="s">
        <v>502</v>
      </c>
      <c r="C89" s="150" t="s">
        <v>171</v>
      </c>
      <c r="D89" s="594" t="s">
        <v>518</v>
      </c>
      <c r="E89" s="109"/>
      <c r="F89" s="125" t="s">
        <v>19</v>
      </c>
      <c r="G89" s="109"/>
      <c r="H89" s="109"/>
      <c r="I89" s="99" t="s">
        <v>172</v>
      </c>
      <c r="J89" s="15">
        <v>20</v>
      </c>
      <c r="K89" s="15">
        <v>12</v>
      </c>
      <c r="L89" s="153">
        <v>163348.71</v>
      </c>
      <c r="M89" s="154">
        <v>44838</v>
      </c>
      <c r="N89" s="154">
        <v>44951</v>
      </c>
      <c r="O89" s="154">
        <v>45291</v>
      </c>
      <c r="P89" s="101">
        <v>0.55</v>
      </c>
      <c r="Q89" s="153"/>
      <c r="R89" s="55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39.75" customHeight="1">
      <c r="A90" s="125" t="s">
        <v>173</v>
      </c>
      <c r="B90" s="16" t="s">
        <v>502</v>
      </c>
      <c r="C90" s="209" t="s">
        <v>174</v>
      </c>
      <c r="D90" s="615" t="s">
        <v>518</v>
      </c>
      <c r="E90" s="212"/>
      <c r="F90" s="70" t="s">
        <v>19</v>
      </c>
      <c r="G90" s="212"/>
      <c r="H90" s="212"/>
      <c r="I90" s="99" t="s">
        <v>175</v>
      </c>
      <c r="J90" s="15">
        <v>20</v>
      </c>
      <c r="K90" s="15">
        <v>12</v>
      </c>
      <c r="L90" s="153">
        <v>162692.47</v>
      </c>
      <c r="M90" s="154">
        <v>44908</v>
      </c>
      <c r="N90" s="154">
        <v>44959</v>
      </c>
      <c r="O90" s="154">
        <v>45291</v>
      </c>
      <c r="P90" s="101">
        <v>0.91</v>
      </c>
      <c r="Q90" s="153">
        <v>106956.45</v>
      </c>
      <c r="R90" s="211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39.75" customHeight="1">
      <c r="A91" s="643" t="s">
        <v>176</v>
      </c>
      <c r="B91" s="643" t="s">
        <v>502</v>
      </c>
      <c r="C91" s="213" t="s">
        <v>177</v>
      </c>
      <c r="D91" s="651" t="s">
        <v>518</v>
      </c>
      <c r="E91" s="109"/>
      <c r="F91" s="15" t="s">
        <v>19</v>
      </c>
      <c r="G91" s="212"/>
      <c r="H91" s="212"/>
      <c r="I91" s="99" t="s">
        <v>178</v>
      </c>
      <c r="J91" s="15">
        <v>20</v>
      </c>
      <c r="K91" s="15">
        <v>12</v>
      </c>
      <c r="L91" s="133">
        <v>517008.32</v>
      </c>
      <c r="M91" s="97">
        <v>44957</v>
      </c>
      <c r="N91" s="97">
        <v>45033</v>
      </c>
      <c r="O91" s="97">
        <v>45291</v>
      </c>
      <c r="P91" s="214">
        <v>0.5</v>
      </c>
      <c r="Q91" s="133">
        <v>127131.83</v>
      </c>
      <c r="R91" s="215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18.75" customHeight="1">
      <c r="A92" s="645"/>
      <c r="B92" s="645"/>
      <c r="C92" s="100" t="s">
        <v>122</v>
      </c>
      <c r="D92" s="652"/>
      <c r="E92" s="216"/>
      <c r="F92" s="70"/>
      <c r="G92" s="217"/>
      <c r="H92" s="217"/>
      <c r="I92" s="100"/>
      <c r="J92" s="70"/>
      <c r="K92" s="70"/>
      <c r="L92" s="218">
        <v>3797.1</v>
      </c>
      <c r="M92" s="98"/>
      <c r="N92" s="98"/>
      <c r="O92" s="98"/>
      <c r="P92" s="50">
        <v>1</v>
      </c>
      <c r="Q92" s="218">
        <v>3797.1</v>
      </c>
      <c r="R92" s="219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39.75" customHeight="1">
      <c r="A93" s="125" t="s">
        <v>179</v>
      </c>
      <c r="B93" s="16" t="s">
        <v>502</v>
      </c>
      <c r="C93" s="213" t="s">
        <v>180</v>
      </c>
      <c r="D93" s="616" t="s">
        <v>518</v>
      </c>
      <c r="E93" s="126"/>
      <c r="F93" s="15" t="s">
        <v>19</v>
      </c>
      <c r="G93" s="15"/>
      <c r="H93" s="126"/>
      <c r="I93" s="17" t="s">
        <v>181</v>
      </c>
      <c r="J93" s="15">
        <v>20</v>
      </c>
      <c r="K93" s="15">
        <v>12</v>
      </c>
      <c r="L93" s="127">
        <v>445023.98</v>
      </c>
      <c r="M93" s="128">
        <v>44957</v>
      </c>
      <c r="N93" s="128">
        <v>45034</v>
      </c>
      <c r="O93" s="128">
        <v>45291</v>
      </c>
      <c r="P93" s="85">
        <v>0.5</v>
      </c>
      <c r="Q93" s="127"/>
      <c r="R93" s="129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39.75" customHeight="1">
      <c r="A94" s="57" t="s">
        <v>182</v>
      </c>
      <c r="B94" s="16" t="s">
        <v>502</v>
      </c>
      <c r="C94" s="150" t="s">
        <v>183</v>
      </c>
      <c r="D94" s="594" t="s">
        <v>518</v>
      </c>
      <c r="E94" s="220"/>
      <c r="F94" s="220"/>
      <c r="G94" s="57" t="s">
        <v>19</v>
      </c>
      <c r="H94" s="220"/>
      <c r="I94" s="131" t="s">
        <v>184</v>
      </c>
      <c r="J94" s="132">
        <v>2</v>
      </c>
      <c r="K94" s="132">
        <v>2</v>
      </c>
      <c r="L94" s="153">
        <v>84764.04</v>
      </c>
      <c r="M94" s="61">
        <v>44937</v>
      </c>
      <c r="N94" s="61">
        <v>44994</v>
      </c>
      <c r="O94" s="61">
        <v>45291</v>
      </c>
      <c r="P94" s="66">
        <v>1</v>
      </c>
      <c r="Q94" s="221"/>
      <c r="R94" s="222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58.5" customHeight="1">
      <c r="A95" s="57" t="s">
        <v>185</v>
      </c>
      <c r="B95" s="16" t="s">
        <v>502</v>
      </c>
      <c r="C95" s="150" t="s">
        <v>186</v>
      </c>
      <c r="D95" s="594" t="s">
        <v>518</v>
      </c>
      <c r="E95" s="220"/>
      <c r="F95" s="220"/>
      <c r="G95" s="114" t="s">
        <v>19</v>
      </c>
      <c r="H95" s="220"/>
      <c r="I95" s="131" t="s">
        <v>187</v>
      </c>
      <c r="J95" s="132">
        <v>2</v>
      </c>
      <c r="K95" s="132">
        <v>2</v>
      </c>
      <c r="L95" s="153">
        <v>80500</v>
      </c>
      <c r="M95" s="154">
        <v>44957</v>
      </c>
      <c r="N95" s="61">
        <v>45000</v>
      </c>
      <c r="O95" s="61">
        <v>45291</v>
      </c>
      <c r="P95" s="66">
        <v>0.56</v>
      </c>
      <c r="Q95" s="221"/>
      <c r="R95" s="222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54.75" customHeight="1">
      <c r="A96" s="125">
        <v>9278330023</v>
      </c>
      <c r="B96" s="16" t="s">
        <v>502</v>
      </c>
      <c r="C96" s="150" t="s">
        <v>188</v>
      </c>
      <c r="D96" s="594" t="s">
        <v>518</v>
      </c>
      <c r="E96" s="109"/>
      <c r="F96" s="15"/>
      <c r="G96" s="15" t="s">
        <v>19</v>
      </c>
      <c r="H96" s="109"/>
      <c r="I96" s="99" t="s">
        <v>189</v>
      </c>
      <c r="J96" s="15">
        <v>48</v>
      </c>
      <c r="K96" s="15">
        <v>4</v>
      </c>
      <c r="L96" s="153">
        <v>320432</v>
      </c>
      <c r="M96" s="154">
        <v>44851</v>
      </c>
      <c r="N96" s="154">
        <v>44909</v>
      </c>
      <c r="O96" s="154">
        <v>45273</v>
      </c>
      <c r="P96" s="101">
        <v>0.65</v>
      </c>
      <c r="Q96" s="153">
        <v>145082.16</v>
      </c>
      <c r="R96" s="55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45.75" customHeight="1">
      <c r="A97" s="125" t="s">
        <v>190</v>
      </c>
      <c r="B97" s="16" t="s">
        <v>502</v>
      </c>
      <c r="C97" s="150" t="s">
        <v>191</v>
      </c>
      <c r="D97" s="594" t="s">
        <v>518</v>
      </c>
      <c r="E97" s="109"/>
      <c r="F97" s="15"/>
      <c r="G97" s="15" t="s">
        <v>19</v>
      </c>
      <c r="H97" s="109"/>
      <c r="I97" s="99" t="s">
        <v>192</v>
      </c>
      <c r="J97" s="15">
        <v>74</v>
      </c>
      <c r="K97" s="15">
        <v>3</v>
      </c>
      <c r="L97" s="153">
        <v>396215.26</v>
      </c>
      <c r="M97" s="154">
        <v>45036</v>
      </c>
      <c r="N97" s="154">
        <v>45084</v>
      </c>
      <c r="O97" s="154">
        <v>45291</v>
      </c>
      <c r="P97" s="101">
        <v>0.45</v>
      </c>
      <c r="Q97" s="153"/>
      <c r="R97" s="55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54.75" customHeight="1">
      <c r="A98" s="125" t="s">
        <v>193</v>
      </c>
      <c r="B98" s="16" t="s">
        <v>502</v>
      </c>
      <c r="C98" s="150" t="s">
        <v>194</v>
      </c>
      <c r="D98" s="594" t="s">
        <v>518</v>
      </c>
      <c r="E98" s="109"/>
      <c r="F98" s="15"/>
      <c r="G98" s="15" t="s">
        <v>19</v>
      </c>
      <c r="H98" s="109"/>
      <c r="I98" s="99" t="s">
        <v>195</v>
      </c>
      <c r="J98" s="15">
        <v>3</v>
      </c>
      <c r="K98" s="15">
        <v>1</v>
      </c>
      <c r="L98" s="153">
        <v>16172.47</v>
      </c>
      <c r="M98" s="154">
        <v>44977</v>
      </c>
      <c r="N98" s="154">
        <v>45020</v>
      </c>
      <c r="O98" s="154">
        <v>45291</v>
      </c>
      <c r="P98" s="101">
        <v>0.37</v>
      </c>
      <c r="Q98" s="153"/>
      <c r="R98" s="55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30.75" customHeight="1">
      <c r="A99" s="958" t="s">
        <v>31</v>
      </c>
      <c r="B99" s="959"/>
      <c r="C99" s="959"/>
      <c r="D99" s="959"/>
      <c r="E99" s="959"/>
      <c r="F99" s="959"/>
      <c r="G99" s="959"/>
      <c r="H99" s="959"/>
      <c r="I99" s="959"/>
      <c r="J99" s="959"/>
      <c r="K99" s="960"/>
      <c r="L99" s="223">
        <f>SUM(L70:L98)</f>
        <v>19042395.330000002</v>
      </c>
      <c r="M99" s="224"/>
      <c r="N99" s="225"/>
      <c r="O99" s="225"/>
      <c r="P99" s="225"/>
      <c r="Q99" s="155"/>
      <c r="R99" s="225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2" customHeight="1">
      <c r="A100" s="48" t="s">
        <v>32</v>
      </c>
      <c r="B100" s="48"/>
      <c r="C100" s="48"/>
      <c r="D100" s="48"/>
      <c r="E100" s="48"/>
      <c r="F100" s="48"/>
      <c r="G100" s="48"/>
      <c r="H100" s="48"/>
      <c r="I100" s="226"/>
      <c r="J100" s="226"/>
      <c r="K100" s="226"/>
      <c r="L100" s="227"/>
      <c r="M100" s="224"/>
      <c r="N100" s="225"/>
      <c r="O100" s="225"/>
      <c r="P100" s="225"/>
      <c r="Q100" s="155"/>
      <c r="R100" s="225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39" customHeight="1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7"/>
      <c r="M101" s="224"/>
      <c r="N101" s="225"/>
      <c r="O101" s="225"/>
      <c r="P101" s="225"/>
      <c r="Q101" s="155"/>
      <c r="R101" s="225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6.5" customHeight="1">
      <c r="A102" s="228" t="s">
        <v>21</v>
      </c>
      <c r="B102" s="228"/>
      <c r="C102" s="229"/>
      <c r="D102" s="229"/>
      <c r="E102" s="226"/>
      <c r="F102" s="226"/>
      <c r="G102" s="226"/>
      <c r="H102" s="226"/>
      <c r="I102" s="226"/>
      <c r="J102" s="226"/>
      <c r="K102" s="226"/>
      <c r="L102" s="227"/>
      <c r="M102" s="224"/>
      <c r="N102" s="225"/>
      <c r="O102" s="225"/>
      <c r="P102" s="225"/>
      <c r="Q102" s="155"/>
      <c r="R102" s="225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1.25" customHeight="1">
      <c r="A103" s="925" t="s">
        <v>196</v>
      </c>
      <c r="B103" s="925"/>
      <c r="C103" s="925"/>
      <c r="D103" s="230"/>
      <c r="E103" s="226"/>
      <c r="F103" s="226"/>
      <c r="G103" s="226"/>
      <c r="H103" s="226"/>
      <c r="I103" s="226"/>
      <c r="J103" s="226"/>
      <c r="K103" s="226"/>
      <c r="L103" s="227"/>
      <c r="M103" s="224"/>
      <c r="N103" s="225"/>
      <c r="O103" s="225"/>
      <c r="P103" s="225"/>
      <c r="Q103" s="155"/>
      <c r="R103" s="225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4.25" customHeight="1">
      <c r="A104" s="230" t="s">
        <v>197</v>
      </c>
      <c r="B104" s="230"/>
      <c r="C104" s="231"/>
      <c r="D104" s="231"/>
      <c r="E104" s="226"/>
      <c r="F104" s="226"/>
      <c r="G104" s="226"/>
      <c r="H104" s="226"/>
      <c r="I104" s="226"/>
      <c r="J104" s="226"/>
      <c r="K104" s="226"/>
      <c r="L104" s="227"/>
      <c r="M104" s="224"/>
      <c r="N104" s="225"/>
      <c r="O104" s="225"/>
      <c r="P104" s="225"/>
      <c r="Q104" s="155"/>
      <c r="R104" s="225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3.5" customHeight="1">
      <c r="A105" s="230" t="s">
        <v>198</v>
      </c>
      <c r="B105" s="230"/>
      <c r="C105" s="231"/>
      <c r="D105" s="231"/>
      <c r="E105" s="226"/>
      <c r="F105" s="226"/>
      <c r="G105" s="226"/>
      <c r="H105" s="226"/>
      <c r="I105" s="226"/>
      <c r="J105" s="226"/>
      <c r="K105" s="226"/>
      <c r="L105" s="227"/>
      <c r="M105" s="224"/>
      <c r="N105" s="225"/>
      <c r="O105" s="225"/>
      <c r="P105" s="225"/>
      <c r="Q105" s="155"/>
      <c r="R105" s="22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12.75" customHeight="1">
      <c r="A106" s="230" t="s">
        <v>25</v>
      </c>
      <c r="B106" s="230"/>
      <c r="C106" s="231"/>
      <c r="D106" s="231"/>
      <c r="E106" s="231"/>
      <c r="F106" s="231"/>
      <c r="G106" s="231"/>
      <c r="H106" s="231"/>
      <c r="I106" s="232"/>
      <c r="J106" s="225"/>
      <c r="K106" s="225"/>
      <c r="L106" s="155"/>
      <c r="M106" s="224"/>
      <c r="N106" s="225"/>
      <c r="O106" s="233"/>
      <c r="P106" s="225"/>
      <c r="Q106" s="155"/>
      <c r="R106" s="225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2.75" customHeight="1">
      <c r="A107" s="230" t="s">
        <v>199</v>
      </c>
      <c r="B107" s="230"/>
      <c r="C107" s="234"/>
      <c r="D107" s="234"/>
      <c r="E107" s="234"/>
      <c r="F107" s="234"/>
      <c r="G107" s="234"/>
      <c r="H107" s="234"/>
      <c r="I107" s="232"/>
      <c r="J107" s="225"/>
      <c r="K107" s="225"/>
      <c r="L107" s="155"/>
      <c r="M107" s="235"/>
      <c r="N107" s="5"/>
      <c r="O107" s="5"/>
      <c r="P107" s="5"/>
      <c r="Q107" s="236"/>
      <c r="R107" s="5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2" customHeight="1">
      <c r="A108" s="230" t="s">
        <v>27</v>
      </c>
      <c r="B108" s="230"/>
      <c r="C108" s="234"/>
      <c r="D108" s="234"/>
      <c r="E108" s="234"/>
      <c r="F108" s="234"/>
      <c r="G108" s="234"/>
      <c r="H108" s="234"/>
      <c r="I108" s="107"/>
      <c r="J108" s="5"/>
      <c r="K108" s="5"/>
      <c r="L108" s="236"/>
      <c r="M108" s="235"/>
      <c r="N108" s="5"/>
      <c r="O108" s="5"/>
      <c r="P108" s="5"/>
      <c r="Q108" s="236"/>
      <c r="R108" s="5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7.5" customHeight="1">
      <c r="A109" s="230" t="s">
        <v>28</v>
      </c>
      <c r="B109" s="230"/>
      <c r="C109" s="234"/>
      <c r="D109" s="234"/>
      <c r="E109" s="234"/>
      <c r="F109" s="234"/>
      <c r="G109" s="234"/>
      <c r="H109" s="234"/>
      <c r="I109" s="107"/>
      <c r="J109" s="5"/>
      <c r="K109" s="5"/>
      <c r="L109" s="236"/>
      <c r="M109" s="235"/>
      <c r="N109" s="5"/>
      <c r="O109" s="5"/>
      <c r="P109" s="5"/>
      <c r="Q109" s="236"/>
      <c r="R109" s="5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2" customHeight="1">
      <c r="A110" s="230" t="s">
        <v>29</v>
      </c>
      <c r="B110" s="230"/>
      <c r="C110" s="234"/>
      <c r="D110" s="234"/>
      <c r="E110" s="234"/>
      <c r="F110" s="234"/>
      <c r="G110" s="234"/>
      <c r="H110" s="234"/>
      <c r="I110" s="107"/>
      <c r="J110" s="5"/>
      <c r="K110" s="5"/>
      <c r="L110" s="236"/>
      <c r="M110" s="237"/>
      <c r="N110" s="238"/>
      <c r="O110" s="238"/>
      <c r="P110" s="238"/>
      <c r="Q110" s="239"/>
      <c r="R110" s="238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2" customHeight="1">
      <c r="A111" s="925" t="s">
        <v>200</v>
      </c>
      <c r="B111" s="925"/>
      <c r="C111" s="925"/>
      <c r="D111" s="230"/>
      <c r="E111" s="234"/>
      <c r="F111" s="234"/>
      <c r="G111" s="234"/>
      <c r="H111" s="234"/>
      <c r="I111" s="107"/>
      <c r="J111" s="5"/>
      <c r="K111" s="5"/>
      <c r="L111" s="236"/>
      <c r="M111" s="237"/>
      <c r="N111" s="238"/>
      <c r="O111" s="238"/>
      <c r="P111" s="238"/>
      <c r="Q111" s="239"/>
      <c r="R111" s="238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2" customHeight="1">
      <c r="A112" s="691" t="s">
        <v>201</v>
      </c>
      <c r="B112" s="691"/>
      <c r="C112" s="691"/>
      <c r="D112" s="228"/>
      <c r="E112" s="234"/>
      <c r="F112" s="234"/>
      <c r="G112" s="234"/>
      <c r="H112" s="234"/>
      <c r="I112" s="107"/>
      <c r="J112" s="5"/>
      <c r="K112" s="5"/>
      <c r="L112" s="236"/>
      <c r="M112" s="237"/>
      <c r="N112" s="238"/>
      <c r="O112" s="238"/>
      <c r="P112" s="238"/>
      <c r="Q112" s="239"/>
      <c r="R112" s="238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2" customHeight="1">
      <c r="A113" s="691" t="s">
        <v>202</v>
      </c>
      <c r="B113" s="691"/>
      <c r="C113" s="691"/>
      <c r="D113" s="691"/>
      <c r="E113" s="691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2" customHeight="1">
      <c r="A114" s="228" t="s">
        <v>203</v>
      </c>
      <c r="B114" s="228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2" customHeight="1">
      <c r="A115" s="691" t="s">
        <v>204</v>
      </c>
      <c r="B115" s="691"/>
      <c r="C115" s="691"/>
      <c r="D115" s="691"/>
      <c r="E115" s="691"/>
      <c r="F115" s="691"/>
      <c r="G115" s="691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2" customHeight="1">
      <c r="A116" s="691" t="s">
        <v>205</v>
      </c>
      <c r="B116" s="691"/>
      <c r="C116" s="691"/>
      <c r="D116" s="691"/>
      <c r="E116" s="691"/>
      <c r="F116" s="691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8" s="87" customFormat="1" ht="12" customHeight="1">
      <c r="A117" s="228" t="s">
        <v>206</v>
      </c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</row>
    <row r="118" spans="1:18" s="87" customFormat="1" ht="12" customHeight="1">
      <c r="A118" s="691" t="s">
        <v>207</v>
      </c>
      <c r="B118" s="691"/>
      <c r="C118" s="691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</row>
    <row r="119" spans="1:18" s="87" customFormat="1" ht="12" customHeight="1">
      <c r="A119" s="691" t="s">
        <v>208</v>
      </c>
      <c r="B119" s="691"/>
      <c r="C119" s="691"/>
      <c r="D119" s="691"/>
      <c r="E119" s="691"/>
      <c r="F119" s="691"/>
      <c r="G119" s="691"/>
      <c r="H119" s="691"/>
      <c r="I119" s="691"/>
      <c r="J119" s="228"/>
      <c r="K119" s="228"/>
      <c r="L119" s="228"/>
      <c r="M119" s="228"/>
      <c r="N119" s="228"/>
      <c r="O119" s="228"/>
      <c r="P119" s="228"/>
      <c r="Q119" s="228"/>
      <c r="R119" s="228"/>
    </row>
    <row r="120" spans="1:122" ht="12.75">
      <c r="A120" s="228" t="s">
        <v>209</v>
      </c>
      <c r="B120" s="228"/>
      <c r="C120" s="228"/>
      <c r="D120" s="228"/>
      <c r="E120" s="228"/>
      <c r="F120" s="228"/>
      <c r="G120" s="228"/>
      <c r="I120" s="228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2.75">
      <c r="A121" s="228" t="s">
        <v>210</v>
      </c>
      <c r="B121" s="228"/>
      <c r="C121" s="228"/>
      <c r="D121" s="228"/>
      <c r="E121" s="228"/>
      <c r="F121" s="228"/>
      <c r="G121" s="228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2.75">
      <c r="A122" s="228" t="s">
        <v>211</v>
      </c>
      <c r="B122" s="228"/>
      <c r="C122" s="228"/>
      <c r="D122" s="228"/>
      <c r="E122" s="228"/>
      <c r="F122" s="228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9:122" ht="12.75"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7:122" ht="12.75">
      <c r="G124" s="104"/>
      <c r="I124" s="24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8" customHeight="1">
      <c r="A125" s="1" t="s">
        <v>3</v>
      </c>
      <c r="B125" s="1"/>
      <c r="C125" s="717" t="s">
        <v>212</v>
      </c>
      <c r="D125" s="717"/>
      <c r="E125" s="717"/>
      <c r="F125" s="717"/>
      <c r="G125" s="717"/>
      <c r="H125" s="717"/>
      <c r="I125" s="717"/>
      <c r="J125" s="717"/>
      <c r="K125" s="717"/>
      <c r="L125" s="717"/>
      <c r="M125" s="717"/>
      <c r="N125" s="717"/>
      <c r="O125" s="717"/>
      <c r="P125" s="717"/>
      <c r="Q125" s="717"/>
      <c r="R125" s="717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7:122" ht="12.75">
      <c r="G126" s="104"/>
      <c r="I126" s="24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22" ht="12.75">
      <c r="A127" s="4" t="s">
        <v>4</v>
      </c>
      <c r="B127" s="4"/>
      <c r="C127" s="858" t="s">
        <v>213</v>
      </c>
      <c r="D127" s="858"/>
      <c r="E127" s="858"/>
      <c r="F127" s="858"/>
      <c r="G127" s="858"/>
      <c r="H127" s="858"/>
      <c r="I127" s="858"/>
      <c r="J127" s="858"/>
      <c r="K127" s="858"/>
      <c r="L127" s="858"/>
      <c r="M127" s="858"/>
      <c r="N127" s="858"/>
      <c r="O127" s="858"/>
      <c r="P127" s="858"/>
      <c r="Q127" s="858"/>
      <c r="R127" s="858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1:122" ht="12.75" customHeight="1" thickBot="1">
      <c r="A128" s="5"/>
      <c r="B128" s="5"/>
      <c r="C128" s="5"/>
      <c r="D128" s="5"/>
      <c r="E128" s="5"/>
      <c r="F128" s="5"/>
      <c r="G128" s="241"/>
      <c r="H128" s="5"/>
      <c r="I128" s="242"/>
      <c r="J128" s="5"/>
      <c r="K128" s="5"/>
      <c r="L128" s="5"/>
      <c r="M128" s="5"/>
      <c r="N128" s="5"/>
      <c r="O128" s="5"/>
      <c r="P128" s="5"/>
      <c r="Q128" s="5"/>
      <c r="R128" s="5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8" s="7" customFormat="1" ht="20.25" customHeight="1" thickBot="1">
      <c r="A129" s="955" t="s">
        <v>5</v>
      </c>
      <c r="B129" s="689" t="s">
        <v>485</v>
      </c>
      <c r="C129" s="955" t="s">
        <v>6</v>
      </c>
      <c r="D129" s="689" t="s">
        <v>486</v>
      </c>
      <c r="E129" s="955" t="s">
        <v>7</v>
      </c>
      <c r="F129" s="955"/>
      <c r="G129" s="955"/>
      <c r="H129" s="955"/>
      <c r="I129" s="955" t="s">
        <v>8</v>
      </c>
      <c r="J129" s="955" t="s">
        <v>9</v>
      </c>
      <c r="K129" s="955" t="s">
        <v>10</v>
      </c>
      <c r="L129" s="955" t="s">
        <v>0</v>
      </c>
      <c r="M129" s="955" t="s">
        <v>2</v>
      </c>
      <c r="N129" s="955" t="s">
        <v>11</v>
      </c>
      <c r="O129" s="955" t="s">
        <v>12</v>
      </c>
      <c r="P129" s="955" t="s">
        <v>214</v>
      </c>
      <c r="Q129" s="955" t="s">
        <v>13</v>
      </c>
      <c r="R129" s="955" t="s">
        <v>14</v>
      </c>
    </row>
    <row r="130" spans="1:18" s="7" customFormat="1" ht="40.5" customHeight="1" thickBot="1">
      <c r="A130" s="955"/>
      <c r="B130" s="690"/>
      <c r="C130" s="955"/>
      <c r="D130" s="690"/>
      <c r="E130" s="243" t="s">
        <v>15</v>
      </c>
      <c r="F130" s="243" t="s">
        <v>16</v>
      </c>
      <c r="G130" s="243" t="s">
        <v>215</v>
      </c>
      <c r="H130" s="243" t="s">
        <v>18</v>
      </c>
      <c r="I130" s="956"/>
      <c r="J130" s="955"/>
      <c r="K130" s="955"/>
      <c r="L130" s="955"/>
      <c r="M130" s="955"/>
      <c r="N130" s="955"/>
      <c r="O130" s="955"/>
      <c r="P130" s="955"/>
      <c r="Q130" s="955"/>
      <c r="R130" s="955"/>
    </row>
    <row r="131" spans="1:18" s="249" customFormat="1" ht="25.5">
      <c r="A131" s="641" t="s">
        <v>216</v>
      </c>
      <c r="B131" s="711" t="s">
        <v>525</v>
      </c>
      <c r="C131" s="244" t="s">
        <v>217</v>
      </c>
      <c r="D131" s="954" t="s">
        <v>526</v>
      </c>
      <c r="E131" s="245"/>
      <c r="F131" s="245"/>
      <c r="G131" s="246" t="s">
        <v>19</v>
      </c>
      <c r="H131" s="245"/>
      <c r="I131" s="940" t="s">
        <v>218</v>
      </c>
      <c r="J131" s="644">
        <v>30</v>
      </c>
      <c r="K131" s="644">
        <v>16</v>
      </c>
      <c r="L131" s="245">
        <v>350855</v>
      </c>
      <c r="M131" s="942">
        <v>43993</v>
      </c>
      <c r="N131" s="942">
        <v>44183</v>
      </c>
      <c r="O131" s="892">
        <v>44722</v>
      </c>
      <c r="P131" s="952" t="s">
        <v>219</v>
      </c>
      <c r="Q131" s="762">
        <v>382376.3</v>
      </c>
      <c r="R131" s="248">
        <v>11</v>
      </c>
    </row>
    <row r="132" spans="1:18" s="249" customFormat="1" ht="22.5">
      <c r="A132" s="641"/>
      <c r="B132" s="641"/>
      <c r="C132" s="250" t="s">
        <v>220</v>
      </c>
      <c r="D132" s="683"/>
      <c r="E132" s="245"/>
      <c r="F132" s="245"/>
      <c r="G132" s="246"/>
      <c r="H132" s="245"/>
      <c r="I132" s="940"/>
      <c r="J132" s="644"/>
      <c r="K132" s="644"/>
      <c r="L132" s="245">
        <v>125145</v>
      </c>
      <c r="M132" s="942"/>
      <c r="N132" s="942"/>
      <c r="O132" s="911"/>
      <c r="P132" s="952"/>
      <c r="Q132" s="763"/>
      <c r="R132" s="248"/>
    </row>
    <row r="133" spans="1:18" s="249" customFormat="1" ht="21" customHeight="1">
      <c r="A133" s="642"/>
      <c r="B133" s="642"/>
      <c r="C133" s="251" t="s">
        <v>221</v>
      </c>
      <c r="D133" s="656"/>
      <c r="E133" s="252"/>
      <c r="F133" s="252"/>
      <c r="G133" s="253"/>
      <c r="H133" s="252"/>
      <c r="I133" s="941"/>
      <c r="J133" s="645"/>
      <c r="K133" s="645"/>
      <c r="L133" s="252"/>
      <c r="M133" s="943"/>
      <c r="N133" s="943"/>
      <c r="O133" s="893"/>
      <c r="P133" s="953"/>
      <c r="Q133" s="254"/>
      <c r="R133" s="255"/>
    </row>
    <row r="134" spans="1:18" s="249" customFormat="1" ht="25.5">
      <c r="A134" s="641">
        <v>9072213301</v>
      </c>
      <c r="B134" s="1003" t="s">
        <v>603</v>
      </c>
      <c r="C134" s="244" t="s">
        <v>222</v>
      </c>
      <c r="D134" s="655" t="s">
        <v>604</v>
      </c>
      <c r="E134" s="245"/>
      <c r="F134" s="245"/>
      <c r="G134" s="246" t="s">
        <v>19</v>
      </c>
      <c r="H134" s="245"/>
      <c r="I134" s="940" t="s">
        <v>223</v>
      </c>
      <c r="J134" s="644">
        <v>10</v>
      </c>
      <c r="K134" s="644">
        <v>7</v>
      </c>
      <c r="L134" s="245">
        <v>482952.19</v>
      </c>
      <c r="M134" s="942">
        <v>44627</v>
      </c>
      <c r="N134" s="942">
        <v>44803</v>
      </c>
      <c r="O134" s="892">
        <v>45197</v>
      </c>
      <c r="P134" s="736">
        <v>0.67</v>
      </c>
      <c r="Q134" s="762">
        <v>319564.39</v>
      </c>
      <c r="R134" s="248"/>
    </row>
    <row r="135" spans="1:18" s="249" customFormat="1" ht="18.75" customHeight="1">
      <c r="A135" s="642"/>
      <c r="B135" s="1004"/>
      <c r="C135" s="251" t="s">
        <v>221</v>
      </c>
      <c r="D135" s="1005"/>
      <c r="E135" s="252"/>
      <c r="F135" s="252"/>
      <c r="G135" s="253"/>
      <c r="H135" s="252"/>
      <c r="I135" s="941"/>
      <c r="J135" s="645"/>
      <c r="K135" s="645"/>
      <c r="L135" s="252"/>
      <c r="M135" s="943"/>
      <c r="N135" s="943"/>
      <c r="O135" s="893"/>
      <c r="P135" s="951"/>
      <c r="Q135" s="669"/>
      <c r="R135" s="255"/>
    </row>
    <row r="136" spans="1:18" s="249" customFormat="1" ht="25.5">
      <c r="A136" s="640">
        <v>9120761215</v>
      </c>
      <c r="B136" s="640" t="s">
        <v>527</v>
      </c>
      <c r="C136" s="244" t="s">
        <v>224</v>
      </c>
      <c r="D136" s="655" t="s">
        <v>528</v>
      </c>
      <c r="E136" s="245"/>
      <c r="F136" s="245"/>
      <c r="G136" s="246" t="s">
        <v>19</v>
      </c>
      <c r="H136" s="245"/>
      <c r="I136" s="940" t="s">
        <v>225</v>
      </c>
      <c r="J136" s="644">
        <v>10</v>
      </c>
      <c r="K136" s="644">
        <v>1</v>
      </c>
      <c r="L136" s="245">
        <v>616093.49</v>
      </c>
      <c r="M136" s="942">
        <v>44741</v>
      </c>
      <c r="N136" s="942">
        <v>44844</v>
      </c>
      <c r="O136" s="892">
        <v>45311</v>
      </c>
      <c r="P136" s="736">
        <v>0.7</v>
      </c>
      <c r="Q136" s="762">
        <v>218629.1</v>
      </c>
      <c r="R136" s="246"/>
    </row>
    <row r="137" spans="1:18" s="249" customFormat="1" ht="12.75">
      <c r="A137" s="641"/>
      <c r="B137" s="641"/>
      <c r="C137" s="244" t="s">
        <v>226</v>
      </c>
      <c r="D137" s="683"/>
      <c r="E137" s="245"/>
      <c r="F137" s="245"/>
      <c r="G137" s="246"/>
      <c r="H137" s="245"/>
      <c r="I137" s="940"/>
      <c r="J137" s="644"/>
      <c r="K137" s="644"/>
      <c r="L137" s="245">
        <v>86346.85</v>
      </c>
      <c r="M137" s="942"/>
      <c r="N137" s="942"/>
      <c r="O137" s="911"/>
      <c r="P137" s="950"/>
      <c r="Q137" s="763"/>
      <c r="R137" s="246"/>
    </row>
    <row r="138" spans="1:18" s="249" customFormat="1" ht="18.75" customHeight="1">
      <c r="A138" s="642"/>
      <c r="B138" s="642"/>
      <c r="C138" s="251" t="s">
        <v>221</v>
      </c>
      <c r="D138" s="656"/>
      <c r="E138" s="252"/>
      <c r="F138" s="252"/>
      <c r="G138" s="253"/>
      <c r="H138" s="252"/>
      <c r="I138" s="941"/>
      <c r="J138" s="645"/>
      <c r="K138" s="645"/>
      <c r="L138" s="252">
        <v>9251.98</v>
      </c>
      <c r="M138" s="943"/>
      <c r="N138" s="943"/>
      <c r="O138" s="893"/>
      <c r="P138" s="946"/>
      <c r="Q138" s="253">
        <v>9251.98</v>
      </c>
      <c r="R138" s="255"/>
    </row>
    <row r="139" spans="1:18" s="249" customFormat="1" ht="26.25" customHeight="1">
      <c r="A139" s="670" t="s">
        <v>227</v>
      </c>
      <c r="B139" s="670" t="s">
        <v>529</v>
      </c>
      <c r="C139" s="244" t="s">
        <v>228</v>
      </c>
      <c r="D139" s="655" t="s">
        <v>530</v>
      </c>
      <c r="E139" s="245"/>
      <c r="F139" s="245"/>
      <c r="G139" s="246" t="s">
        <v>19</v>
      </c>
      <c r="H139" s="245"/>
      <c r="I139" s="947" t="s">
        <v>229</v>
      </c>
      <c r="J139" s="643">
        <v>10</v>
      </c>
      <c r="K139" s="643">
        <v>2</v>
      </c>
      <c r="L139" s="245">
        <v>190909.83</v>
      </c>
      <c r="M139" s="948">
        <v>44700</v>
      </c>
      <c r="N139" s="948">
        <v>44917</v>
      </c>
      <c r="O139" s="892">
        <v>45240</v>
      </c>
      <c r="P139" s="944" t="s">
        <v>230</v>
      </c>
      <c r="Q139" s="762">
        <v>73418.52</v>
      </c>
      <c r="R139" s="248"/>
    </row>
    <row r="140" spans="1:18" s="249" customFormat="1" ht="17.25" customHeight="1">
      <c r="A140" s="671"/>
      <c r="B140" s="671"/>
      <c r="C140" s="244" t="s">
        <v>226</v>
      </c>
      <c r="D140" s="683"/>
      <c r="E140" s="245"/>
      <c r="F140" s="245"/>
      <c r="G140" s="246"/>
      <c r="H140" s="245"/>
      <c r="I140" s="940"/>
      <c r="J140" s="644"/>
      <c r="K140" s="644"/>
      <c r="L140" s="245">
        <v>0</v>
      </c>
      <c r="M140" s="942"/>
      <c r="N140" s="942"/>
      <c r="O140" s="911"/>
      <c r="P140" s="949"/>
      <c r="Q140" s="763"/>
      <c r="R140" s="248"/>
    </row>
    <row r="141" spans="1:19" s="257" customFormat="1" ht="15.75" customHeight="1">
      <c r="A141" s="672"/>
      <c r="B141" s="672"/>
      <c r="C141" s="251" t="s">
        <v>221</v>
      </c>
      <c r="D141" s="656"/>
      <c r="E141" s="252"/>
      <c r="F141" s="252"/>
      <c r="G141" s="253"/>
      <c r="H141" s="252"/>
      <c r="I141" s="941"/>
      <c r="J141" s="645"/>
      <c r="K141" s="645"/>
      <c r="L141" s="252"/>
      <c r="M141" s="943"/>
      <c r="N141" s="943"/>
      <c r="O141" s="893"/>
      <c r="P141" s="945"/>
      <c r="Q141" s="669"/>
      <c r="R141" s="255"/>
      <c r="S141" s="256"/>
    </row>
    <row r="142" spans="1:18" s="249" customFormat="1" ht="22.5" customHeight="1">
      <c r="A142" s="641" t="s">
        <v>231</v>
      </c>
      <c r="B142" s="640" t="s">
        <v>532</v>
      </c>
      <c r="C142" s="244" t="s">
        <v>232</v>
      </c>
      <c r="D142" s="655" t="s">
        <v>531</v>
      </c>
      <c r="E142" s="245"/>
      <c r="F142" s="245"/>
      <c r="G142" s="246" t="s">
        <v>19</v>
      </c>
      <c r="H142" s="245"/>
      <c r="I142" s="940" t="s">
        <v>233</v>
      </c>
      <c r="J142" s="644">
        <v>10</v>
      </c>
      <c r="K142" s="644">
        <v>4</v>
      </c>
      <c r="L142" s="245">
        <v>325561.33</v>
      </c>
      <c r="M142" s="942">
        <v>44899</v>
      </c>
      <c r="N142" s="942">
        <v>44937</v>
      </c>
      <c r="O142" s="892">
        <v>45291</v>
      </c>
      <c r="P142" s="736">
        <v>0.73</v>
      </c>
      <c r="Q142" s="762">
        <v>212652.16</v>
      </c>
      <c r="R142" s="246"/>
    </row>
    <row r="143" spans="1:18" s="249" customFormat="1" ht="17.25" customHeight="1">
      <c r="A143" s="642"/>
      <c r="B143" s="642"/>
      <c r="C143" s="251" t="s">
        <v>221</v>
      </c>
      <c r="D143" s="656"/>
      <c r="E143" s="252"/>
      <c r="F143" s="252"/>
      <c r="G143" s="253"/>
      <c r="H143" s="252"/>
      <c r="I143" s="941"/>
      <c r="J143" s="645"/>
      <c r="K143" s="645"/>
      <c r="L143" s="252">
        <v>749.5</v>
      </c>
      <c r="M143" s="943"/>
      <c r="N143" s="943"/>
      <c r="O143" s="893"/>
      <c r="P143" s="946"/>
      <c r="Q143" s="669"/>
      <c r="R143" s="255"/>
    </row>
    <row r="144" spans="1:18" s="249" customFormat="1" ht="25.5">
      <c r="A144" s="641" t="s">
        <v>234</v>
      </c>
      <c r="B144" s="640" t="s">
        <v>532</v>
      </c>
      <c r="C144" s="244" t="s">
        <v>235</v>
      </c>
      <c r="D144" s="655" t="s">
        <v>531</v>
      </c>
      <c r="E144" s="245"/>
      <c r="F144" s="245"/>
      <c r="G144" s="246" t="s">
        <v>19</v>
      </c>
      <c r="H144" s="245"/>
      <c r="I144" s="940" t="s">
        <v>236</v>
      </c>
      <c r="J144" s="644">
        <v>10</v>
      </c>
      <c r="K144" s="644">
        <v>4</v>
      </c>
      <c r="L144" s="245">
        <v>295117.02</v>
      </c>
      <c r="M144" s="942">
        <v>44899</v>
      </c>
      <c r="N144" s="942">
        <v>44936</v>
      </c>
      <c r="O144" s="892">
        <v>45291</v>
      </c>
      <c r="P144" s="944" t="s">
        <v>237</v>
      </c>
      <c r="Q144" s="762">
        <v>128448.57</v>
      </c>
      <c r="R144" s="246"/>
    </row>
    <row r="145" spans="1:18" s="249" customFormat="1" ht="17.25" customHeight="1">
      <c r="A145" s="642"/>
      <c r="B145" s="642"/>
      <c r="C145" s="251" t="s">
        <v>221</v>
      </c>
      <c r="D145" s="656"/>
      <c r="E145" s="252"/>
      <c r="F145" s="252"/>
      <c r="G145" s="253"/>
      <c r="H145" s="252"/>
      <c r="I145" s="941"/>
      <c r="J145" s="645"/>
      <c r="K145" s="645"/>
      <c r="L145" s="252">
        <v>4723.04</v>
      </c>
      <c r="M145" s="943"/>
      <c r="N145" s="943"/>
      <c r="O145" s="893"/>
      <c r="P145" s="945"/>
      <c r="Q145" s="669"/>
      <c r="R145" s="255"/>
    </row>
    <row r="146" spans="1:18" s="249" customFormat="1" ht="25.5">
      <c r="A146" s="641">
        <v>9357694560</v>
      </c>
      <c r="B146" s="640" t="s">
        <v>532</v>
      </c>
      <c r="C146" s="244" t="s">
        <v>238</v>
      </c>
      <c r="D146" s="655" t="s">
        <v>531</v>
      </c>
      <c r="E146" s="245"/>
      <c r="F146" s="245"/>
      <c r="G146" s="246" t="s">
        <v>19</v>
      </c>
      <c r="H146" s="245"/>
      <c r="I146" s="940" t="s">
        <v>239</v>
      </c>
      <c r="J146" s="644">
        <v>10</v>
      </c>
      <c r="K146" s="644">
        <v>3</v>
      </c>
      <c r="L146" s="245">
        <v>159463.09</v>
      </c>
      <c r="M146" s="942">
        <v>44897</v>
      </c>
      <c r="N146" s="942">
        <v>44936</v>
      </c>
      <c r="O146" s="892">
        <v>45291</v>
      </c>
      <c r="P146" s="944" t="s">
        <v>240</v>
      </c>
      <c r="Q146" s="762">
        <v>43168.47</v>
      </c>
      <c r="R146" s="246"/>
    </row>
    <row r="147" spans="1:18" s="249" customFormat="1" ht="18" customHeight="1">
      <c r="A147" s="642"/>
      <c r="B147" s="642"/>
      <c r="C147" s="251" t="s">
        <v>221</v>
      </c>
      <c r="D147" s="656"/>
      <c r="E147" s="252"/>
      <c r="F147" s="252"/>
      <c r="G147" s="253"/>
      <c r="H147" s="252"/>
      <c r="I147" s="941"/>
      <c r="J147" s="645"/>
      <c r="K147" s="645"/>
      <c r="L147" s="252">
        <v>2396.81</v>
      </c>
      <c r="M147" s="943"/>
      <c r="N147" s="943"/>
      <c r="O147" s="893"/>
      <c r="P147" s="945"/>
      <c r="Q147" s="669"/>
      <c r="R147" s="255"/>
    </row>
    <row r="148" spans="1:18" s="249" customFormat="1" ht="25.5">
      <c r="A148" s="641" t="s">
        <v>241</v>
      </c>
      <c r="B148" s="640" t="s">
        <v>532</v>
      </c>
      <c r="C148" s="244" t="s">
        <v>242</v>
      </c>
      <c r="D148" s="655" t="s">
        <v>531</v>
      </c>
      <c r="E148" s="245"/>
      <c r="F148" s="245"/>
      <c r="G148" s="246" t="s">
        <v>19</v>
      </c>
      <c r="H148" s="245"/>
      <c r="I148" s="940" t="s">
        <v>243</v>
      </c>
      <c r="J148" s="644">
        <v>15</v>
      </c>
      <c r="K148" s="644">
        <v>9</v>
      </c>
      <c r="L148" s="245">
        <v>365440.4</v>
      </c>
      <c r="M148" s="942">
        <v>44906</v>
      </c>
      <c r="N148" s="942">
        <v>44935</v>
      </c>
      <c r="O148" s="892">
        <v>45291</v>
      </c>
      <c r="P148" s="944" t="s">
        <v>244</v>
      </c>
      <c r="Q148" s="762">
        <v>157614.14</v>
      </c>
      <c r="R148" s="246"/>
    </row>
    <row r="149" spans="1:18" s="249" customFormat="1" ht="16.5" customHeight="1">
      <c r="A149" s="642"/>
      <c r="B149" s="642"/>
      <c r="C149" s="251" t="s">
        <v>221</v>
      </c>
      <c r="D149" s="656"/>
      <c r="E149" s="252"/>
      <c r="F149" s="252"/>
      <c r="G149" s="253"/>
      <c r="H149" s="252"/>
      <c r="I149" s="941"/>
      <c r="J149" s="645"/>
      <c r="K149" s="645"/>
      <c r="L149" s="252"/>
      <c r="M149" s="943"/>
      <c r="N149" s="943"/>
      <c r="O149" s="893"/>
      <c r="P149" s="945"/>
      <c r="Q149" s="669"/>
      <c r="R149" s="255"/>
    </row>
    <row r="150" spans="1:122" ht="30.75" customHeight="1" thickBot="1">
      <c r="A150" s="934" t="s">
        <v>31</v>
      </c>
      <c r="B150" s="935"/>
      <c r="C150" s="935"/>
      <c r="D150" s="935"/>
      <c r="E150" s="935"/>
      <c r="F150" s="935"/>
      <c r="G150" s="935"/>
      <c r="H150" s="936"/>
      <c r="I150" s="935"/>
      <c r="J150" s="935"/>
      <c r="K150" s="937"/>
      <c r="L150" s="258">
        <f>SUM(L131:L149)</f>
        <v>3015005.53</v>
      </c>
      <c r="M150" s="259"/>
      <c r="N150" s="259"/>
      <c r="O150" s="259"/>
      <c r="P150" s="259"/>
      <c r="Q150" s="260"/>
      <c r="R150" s="259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</row>
    <row r="151" spans="7:122" ht="12.75">
      <c r="G151" s="104"/>
      <c r="I151" s="24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</row>
    <row r="152" spans="1:122" ht="15.75">
      <c r="A152" s="261" t="s">
        <v>32</v>
      </c>
      <c r="B152" s="261"/>
      <c r="C152" s="262"/>
      <c r="D152" s="262"/>
      <c r="E152" s="261"/>
      <c r="F152" s="261"/>
      <c r="G152" s="261"/>
      <c r="H152" s="263"/>
      <c r="I152" s="264"/>
      <c r="J152" s="265"/>
      <c r="K152" s="265"/>
      <c r="L152" s="266"/>
      <c r="M152" s="267"/>
      <c r="N152" s="268"/>
      <c r="O152" s="938"/>
      <c r="P152" s="938"/>
      <c r="Q152" s="938"/>
      <c r="R152" s="938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</row>
    <row r="153" spans="7:122" ht="12.75">
      <c r="G153" s="104"/>
      <c r="I153" s="24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</row>
    <row r="154" spans="1:122" ht="11.25" customHeight="1">
      <c r="A154" s="228" t="s">
        <v>21</v>
      </c>
      <c r="B154" s="228"/>
      <c r="C154" s="229"/>
      <c r="D154" s="229"/>
      <c r="E154" s="269" t="s">
        <v>28</v>
      </c>
      <c r="F154" s="269"/>
      <c r="I154" s="270"/>
      <c r="J154" s="271"/>
      <c r="K154" s="272"/>
      <c r="M154" s="270"/>
      <c r="P154" s="270"/>
      <c r="Q154" s="273"/>
      <c r="R154" s="27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</row>
    <row r="155" spans="1:122" ht="12.75">
      <c r="A155" s="925" t="s">
        <v>22</v>
      </c>
      <c r="B155" s="925"/>
      <c r="C155" s="925"/>
      <c r="D155" s="230"/>
      <c r="E155" s="925" t="s">
        <v>29</v>
      </c>
      <c r="F155" s="925"/>
      <c r="I155" s="270"/>
      <c r="J155" s="271"/>
      <c r="K155" s="272"/>
      <c r="L155" s="270"/>
      <c r="M155" s="272"/>
      <c r="N155" s="939"/>
      <c r="O155" s="939"/>
      <c r="P155" s="939"/>
      <c r="Q155" s="939"/>
      <c r="R155" s="939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</row>
    <row r="156" spans="1:122" ht="12.75">
      <c r="A156" s="230" t="s">
        <v>197</v>
      </c>
      <c r="B156" s="230"/>
      <c r="C156" s="231"/>
      <c r="D156" s="231"/>
      <c r="E156" s="925" t="s">
        <v>245</v>
      </c>
      <c r="F156" s="925"/>
      <c r="J156" s="271"/>
      <c r="L156" s="270"/>
      <c r="N156" s="270"/>
      <c r="O156" s="270"/>
      <c r="P156" s="270"/>
      <c r="Q156" s="274"/>
      <c r="R156" s="27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</row>
    <row r="157" spans="1:122" ht="12.75">
      <c r="A157" s="228" t="s">
        <v>24</v>
      </c>
      <c r="B157" s="228"/>
      <c r="C157" s="229"/>
      <c r="D157" s="229"/>
      <c r="E157" s="275" t="s">
        <v>246</v>
      </c>
      <c r="Q157" s="108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1:122" ht="12.75">
      <c r="A158" s="925" t="s">
        <v>25</v>
      </c>
      <c r="B158" s="925"/>
      <c r="C158" s="925"/>
      <c r="D158" s="230"/>
      <c r="E158" s="275" t="s">
        <v>247</v>
      </c>
      <c r="O158" s="276"/>
      <c r="P158" s="276"/>
      <c r="Q158" s="277"/>
      <c r="R158" s="276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1:122" ht="12.75">
      <c r="A159" s="230" t="s">
        <v>26</v>
      </c>
      <c r="B159" s="230"/>
      <c r="C159" s="231"/>
      <c r="D159" s="231"/>
      <c r="E159" s="929" t="s">
        <v>248</v>
      </c>
      <c r="F159" s="929"/>
      <c r="G159" s="929"/>
      <c r="H159" s="929"/>
      <c r="I159" s="929"/>
      <c r="J159" s="929"/>
      <c r="K159" s="278"/>
      <c r="L159" s="278"/>
      <c r="M159" s="278"/>
      <c r="N159" s="278"/>
      <c r="O159" s="276"/>
      <c r="P159" s="276"/>
      <c r="Q159" s="277"/>
      <c r="R159" s="276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1:122" ht="12.75">
      <c r="A160" s="228" t="s">
        <v>27</v>
      </c>
      <c r="B160" s="228"/>
      <c r="C160" s="229"/>
      <c r="D160" s="229"/>
      <c r="E160" s="279"/>
      <c r="F160" s="279"/>
      <c r="G160" s="279"/>
      <c r="H160" s="279"/>
      <c r="I160" s="279"/>
      <c r="J160" s="279"/>
      <c r="K160" s="276"/>
      <c r="L160" s="277"/>
      <c r="M160" s="280"/>
      <c r="N160" s="276"/>
      <c r="O160" s="276"/>
      <c r="P160" s="276"/>
      <c r="Q160" s="277"/>
      <c r="R160" s="276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1:122" ht="12.75">
      <c r="A161" s="925"/>
      <c r="B161" s="925"/>
      <c r="C161" s="925"/>
      <c r="D161" s="230"/>
      <c r="E161" s="279"/>
      <c r="F161" s="279"/>
      <c r="G161" s="279"/>
      <c r="H161" s="279"/>
      <c r="I161" s="279"/>
      <c r="J161" s="279"/>
      <c r="K161" s="276"/>
      <c r="L161" s="277"/>
      <c r="M161" s="276"/>
      <c r="N161" s="276"/>
      <c r="O161" s="276"/>
      <c r="P161" s="276"/>
      <c r="Q161" s="277"/>
      <c r="R161" s="276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1:122" ht="18" customHeight="1">
      <c r="A162" s="1" t="s">
        <v>3</v>
      </c>
      <c r="B162" s="1"/>
      <c r="C162" s="717" t="s">
        <v>249</v>
      </c>
      <c r="D162" s="717"/>
      <c r="E162" s="717"/>
      <c r="F162" s="717"/>
      <c r="G162" s="717"/>
      <c r="H162" s="717"/>
      <c r="I162" s="717"/>
      <c r="J162" s="717"/>
      <c r="K162" s="717"/>
      <c r="L162" s="717"/>
      <c r="M162" s="717"/>
      <c r="N162" s="717"/>
      <c r="O162" s="717"/>
      <c r="P162" s="717"/>
      <c r="Q162" s="717"/>
      <c r="R162" s="717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1:122" ht="12.75">
      <c r="A163" s="282"/>
      <c r="B163" s="28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8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1:122" ht="12.75">
      <c r="A164" s="4" t="s">
        <v>4</v>
      </c>
      <c r="B164" s="4"/>
      <c r="C164" s="858" t="s">
        <v>250</v>
      </c>
      <c r="D164" s="858"/>
      <c r="E164" s="858"/>
      <c r="F164" s="858"/>
      <c r="G164" s="858"/>
      <c r="H164" s="858"/>
      <c r="I164" s="858"/>
      <c r="J164" s="858"/>
      <c r="K164" s="858"/>
      <c r="L164" s="858"/>
      <c r="M164" s="858"/>
      <c r="N164" s="858"/>
      <c r="O164" s="858"/>
      <c r="P164" s="858"/>
      <c r="Q164" s="858"/>
      <c r="R164" s="858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1:122" ht="12.75" customHeight="1" thickBot="1">
      <c r="A165" s="5"/>
      <c r="B165" s="5"/>
      <c r="C165" s="5"/>
      <c r="D165" s="5"/>
      <c r="E165" s="5"/>
      <c r="F165" s="5"/>
      <c r="G165" s="5"/>
      <c r="H165" s="5"/>
      <c r="I165" s="6"/>
      <c r="J165" s="5"/>
      <c r="K165" s="5"/>
      <c r="L165" s="5"/>
      <c r="M165" s="5"/>
      <c r="N165" s="5"/>
      <c r="O165" s="5"/>
      <c r="P165" s="5"/>
      <c r="Q165" s="5"/>
      <c r="R165" s="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1:18" s="7" customFormat="1" ht="20.25" customHeight="1" thickBot="1">
      <c r="A166" s="922" t="s">
        <v>5</v>
      </c>
      <c r="B166" s="650" t="s">
        <v>485</v>
      </c>
      <c r="C166" s="650" t="s">
        <v>6</v>
      </c>
      <c r="D166" s="650" t="s">
        <v>486</v>
      </c>
      <c r="E166" s="932" t="s">
        <v>7</v>
      </c>
      <c r="F166" s="648"/>
      <c r="G166" s="648"/>
      <c r="H166" s="648"/>
      <c r="I166" s="844" t="s">
        <v>8</v>
      </c>
      <c r="J166" s="844" t="s">
        <v>9</v>
      </c>
      <c r="K166" s="844" t="s">
        <v>10</v>
      </c>
      <c r="L166" s="648" t="s">
        <v>0</v>
      </c>
      <c r="M166" s="844" t="s">
        <v>2</v>
      </c>
      <c r="N166" s="844" t="s">
        <v>11</v>
      </c>
      <c r="O166" s="844" t="s">
        <v>12</v>
      </c>
      <c r="P166" s="922" t="s">
        <v>214</v>
      </c>
      <c r="Q166" s="923" t="s">
        <v>13</v>
      </c>
      <c r="R166" s="930" t="s">
        <v>14</v>
      </c>
    </row>
    <row r="167" spans="1:18" s="7" customFormat="1" ht="40.5" customHeight="1" thickBot="1">
      <c r="A167" s="931"/>
      <c r="B167" s="650"/>
      <c r="C167" s="650"/>
      <c r="D167" s="650"/>
      <c r="E167" s="604" t="s">
        <v>15</v>
      </c>
      <c r="F167" s="283" t="s">
        <v>16</v>
      </c>
      <c r="G167" s="283" t="s">
        <v>17</v>
      </c>
      <c r="H167" s="283" t="s">
        <v>18</v>
      </c>
      <c r="I167" s="933"/>
      <c r="J167" s="844"/>
      <c r="K167" s="844"/>
      <c r="L167" s="649"/>
      <c r="M167" s="844"/>
      <c r="N167" s="844"/>
      <c r="O167" s="844"/>
      <c r="P167" s="922"/>
      <c r="Q167" s="924"/>
      <c r="R167" s="930"/>
    </row>
    <row r="168" spans="1:18" s="249" customFormat="1" ht="38.25" customHeight="1" thickBot="1">
      <c r="A168" s="903">
        <v>7934449273</v>
      </c>
      <c r="B168" s="900" t="s">
        <v>533</v>
      </c>
      <c r="C168" s="901" t="s">
        <v>251</v>
      </c>
      <c r="D168" s="637" t="s">
        <v>534</v>
      </c>
      <c r="E168" s="926" t="s">
        <v>19</v>
      </c>
      <c r="F168" s="284"/>
      <c r="G168" s="284"/>
      <c r="H168" s="285"/>
      <c r="I168" s="927" t="s">
        <v>252</v>
      </c>
      <c r="K168" s="286" t="s">
        <v>253</v>
      </c>
      <c r="L168" s="287">
        <v>3770263.73</v>
      </c>
      <c r="M168" s="207">
        <v>43664</v>
      </c>
      <c r="N168" s="207">
        <v>44081</v>
      </c>
      <c r="O168" s="207">
        <v>45301</v>
      </c>
      <c r="P168" s="919" t="s">
        <v>254</v>
      </c>
      <c r="Q168" s="288">
        <v>2175778.86</v>
      </c>
      <c r="R168" s="289"/>
    </row>
    <row r="169" spans="1:18" s="249" customFormat="1" ht="71.25" customHeight="1">
      <c r="A169" s="915"/>
      <c r="B169" s="900"/>
      <c r="C169" s="901"/>
      <c r="D169" s="638"/>
      <c r="E169" s="916"/>
      <c r="F169" s="69"/>
      <c r="G169" s="290"/>
      <c r="H169" s="291"/>
      <c r="I169" s="928"/>
      <c r="J169" s="292"/>
      <c r="K169" s="290"/>
      <c r="L169" s="293" t="s">
        <v>255</v>
      </c>
      <c r="M169" s="294"/>
      <c r="N169" s="294"/>
      <c r="O169" s="294"/>
      <c r="P169" s="920"/>
      <c r="Q169" s="288" t="s">
        <v>256</v>
      </c>
      <c r="R169" s="295" t="s">
        <v>257</v>
      </c>
    </row>
    <row r="170" spans="1:18" s="249" customFormat="1" ht="22.5">
      <c r="A170" s="915"/>
      <c r="B170" s="900"/>
      <c r="C170" s="628" t="s">
        <v>258</v>
      </c>
      <c r="D170" s="638"/>
      <c r="E170" s="617"/>
      <c r="F170" s="296"/>
      <c r="G170" s="297"/>
      <c r="H170" s="297"/>
      <c r="I170" s="298"/>
      <c r="J170" s="299"/>
      <c r="K170" s="300"/>
      <c r="L170" s="301">
        <v>167024.97</v>
      </c>
      <c r="M170" s="294"/>
      <c r="N170" s="294"/>
      <c r="O170" s="294"/>
      <c r="P170" s="920"/>
      <c r="Q170" s="302"/>
      <c r="R170" s="295"/>
    </row>
    <row r="171" spans="1:18" s="249" customFormat="1" ht="22.5">
      <c r="A171" s="915"/>
      <c r="B171" s="900"/>
      <c r="C171" s="635" t="s">
        <v>259</v>
      </c>
      <c r="D171" s="638"/>
      <c r="E171" s="618"/>
      <c r="F171" s="303"/>
      <c r="G171" s="303"/>
      <c r="H171" s="304"/>
      <c r="I171" s="305"/>
      <c r="J171" s="306"/>
      <c r="K171" s="307"/>
      <c r="L171" s="308">
        <v>316682.87</v>
      </c>
      <c r="M171" s="294"/>
      <c r="N171" s="294"/>
      <c r="O171" s="294"/>
      <c r="P171" s="920"/>
      <c r="Q171" s="302"/>
      <c r="R171" s="295"/>
    </row>
    <row r="172" spans="1:18" s="249" customFormat="1" ht="22.5">
      <c r="A172" s="915"/>
      <c r="B172" s="900"/>
      <c r="C172" s="628" t="s">
        <v>260</v>
      </c>
      <c r="D172" s="638"/>
      <c r="E172" s="619"/>
      <c r="F172" s="310"/>
      <c r="G172" s="310"/>
      <c r="H172" s="311"/>
      <c r="I172" s="312"/>
      <c r="J172" s="313"/>
      <c r="K172" s="314"/>
      <c r="L172" s="301">
        <v>30452.05</v>
      </c>
      <c r="M172" s="294"/>
      <c r="N172" s="294"/>
      <c r="O172" s="294"/>
      <c r="P172" s="920"/>
      <c r="Q172" s="315" t="s">
        <v>261</v>
      </c>
      <c r="R172" s="295">
        <v>12</v>
      </c>
    </row>
    <row r="173" spans="1:18" s="249" customFormat="1" ht="22.5">
      <c r="A173" s="915"/>
      <c r="B173" s="900"/>
      <c r="C173" s="628" t="s">
        <v>262</v>
      </c>
      <c r="D173" s="638"/>
      <c r="E173" s="317"/>
      <c r="F173" s="70"/>
      <c r="G173" s="290"/>
      <c r="H173" s="290"/>
      <c r="I173" s="69"/>
      <c r="J173" s="316"/>
      <c r="K173" s="314"/>
      <c r="L173" s="293">
        <v>101740.82</v>
      </c>
      <c r="M173" s="294"/>
      <c r="N173" s="294"/>
      <c r="O173" s="294"/>
      <c r="P173" s="920"/>
      <c r="Q173" s="315" t="s">
        <v>263</v>
      </c>
      <c r="R173" s="295">
        <v>13</v>
      </c>
    </row>
    <row r="174" spans="1:18" s="249" customFormat="1" ht="22.5">
      <c r="A174" s="915"/>
      <c r="B174" s="900"/>
      <c r="C174" s="628" t="s">
        <v>264</v>
      </c>
      <c r="D174" s="638"/>
      <c r="E174" s="317"/>
      <c r="F174" s="70"/>
      <c r="G174" s="318"/>
      <c r="H174" s="310"/>
      <c r="I174" s="319"/>
      <c r="J174" s="320"/>
      <c r="K174" s="314"/>
      <c r="L174" s="293">
        <v>83493.72</v>
      </c>
      <c r="M174" s="294"/>
      <c r="N174" s="294"/>
      <c r="O174" s="294"/>
      <c r="P174" s="920"/>
      <c r="Q174" s="293">
        <v>83493.72</v>
      </c>
      <c r="R174" s="295">
        <v>13</v>
      </c>
    </row>
    <row r="175" spans="1:18" s="249" customFormat="1" ht="33.75">
      <c r="A175" s="904"/>
      <c r="B175" s="900"/>
      <c r="C175" s="628" t="s">
        <v>265</v>
      </c>
      <c r="D175" s="639"/>
      <c r="E175" s="321"/>
      <c r="F175" s="70"/>
      <c r="G175" s="70"/>
      <c r="H175" s="70"/>
      <c r="I175" s="70"/>
      <c r="J175" s="322"/>
      <c r="K175" s="314"/>
      <c r="L175" s="293">
        <v>95420.81</v>
      </c>
      <c r="M175" s="187"/>
      <c r="N175" s="187"/>
      <c r="O175" s="187"/>
      <c r="P175" s="921"/>
      <c r="Q175" s="293">
        <v>95420.81</v>
      </c>
      <c r="R175" s="295" t="s">
        <v>266</v>
      </c>
    </row>
    <row r="176" spans="1:18" s="249" customFormat="1" ht="67.5">
      <c r="A176" s="903" t="s">
        <v>267</v>
      </c>
      <c r="B176" s="917" t="s">
        <v>591</v>
      </c>
      <c r="C176" s="628" t="s">
        <v>268</v>
      </c>
      <c r="D176" s="918" t="s">
        <v>592</v>
      </c>
      <c r="E176" s="905"/>
      <c r="F176" s="643"/>
      <c r="G176" s="643" t="s">
        <v>19</v>
      </c>
      <c r="H176" s="643"/>
      <c r="I176" s="907" t="s">
        <v>269</v>
      </c>
      <c r="J176" s="909">
        <v>3</v>
      </c>
      <c r="K176" s="909">
        <v>2</v>
      </c>
      <c r="L176" s="293">
        <v>118491.84</v>
      </c>
      <c r="M176" s="892">
        <v>44418</v>
      </c>
      <c r="N176" s="892">
        <v>44572</v>
      </c>
      <c r="O176" s="894">
        <v>45146</v>
      </c>
      <c r="P176" s="896" t="s">
        <v>270</v>
      </c>
      <c r="Q176" s="323">
        <v>94086.16</v>
      </c>
      <c r="R176" s="898" t="s">
        <v>271</v>
      </c>
    </row>
    <row r="177" spans="1:18" s="249" customFormat="1" ht="22.5">
      <c r="A177" s="915"/>
      <c r="B177" s="917"/>
      <c r="C177" s="628" t="s">
        <v>264</v>
      </c>
      <c r="D177" s="918"/>
      <c r="E177" s="916"/>
      <c r="F177" s="644"/>
      <c r="G177" s="644"/>
      <c r="H177" s="644"/>
      <c r="I177" s="685"/>
      <c r="J177" s="914"/>
      <c r="K177" s="914"/>
      <c r="L177" s="293">
        <v>8772.24</v>
      </c>
      <c r="M177" s="911"/>
      <c r="N177" s="911"/>
      <c r="O177" s="912"/>
      <c r="P177" s="913"/>
      <c r="Q177" s="323">
        <v>8772.24</v>
      </c>
      <c r="R177" s="902"/>
    </row>
    <row r="178" spans="1:18" s="249" customFormat="1" ht="19.5" customHeight="1">
      <c r="A178" s="904"/>
      <c r="B178" s="917"/>
      <c r="C178" s="635" t="s">
        <v>272</v>
      </c>
      <c r="D178" s="918"/>
      <c r="E178" s="906"/>
      <c r="F178" s="645"/>
      <c r="G178" s="645"/>
      <c r="H178" s="645"/>
      <c r="I178" s="908"/>
      <c r="J178" s="910"/>
      <c r="K178" s="910"/>
      <c r="L178" s="323">
        <v>6971.18</v>
      </c>
      <c r="M178" s="893"/>
      <c r="N178" s="893"/>
      <c r="O178" s="895"/>
      <c r="P178" s="897"/>
      <c r="Q178" s="323">
        <v>6971.18</v>
      </c>
      <c r="R178" s="899"/>
    </row>
    <row r="179" spans="1:18" s="249" customFormat="1" ht="33.75">
      <c r="A179" s="629" t="s">
        <v>273</v>
      </c>
      <c r="B179" s="636" t="s">
        <v>535</v>
      </c>
      <c r="C179" s="628" t="s">
        <v>274</v>
      </c>
      <c r="D179" s="628" t="s">
        <v>536</v>
      </c>
      <c r="E179" s="321"/>
      <c r="F179" s="70"/>
      <c r="G179" s="70" t="s">
        <v>19</v>
      </c>
      <c r="H179" s="70"/>
      <c r="I179" s="324" t="s">
        <v>275</v>
      </c>
      <c r="J179" s="325">
        <v>10</v>
      </c>
      <c r="K179" s="325">
        <v>2</v>
      </c>
      <c r="L179" s="293">
        <v>399518.39</v>
      </c>
      <c r="M179" s="187">
        <v>44452</v>
      </c>
      <c r="N179" s="187">
        <v>44628</v>
      </c>
      <c r="O179" s="326">
        <v>45199</v>
      </c>
      <c r="P179" s="302" t="s">
        <v>276</v>
      </c>
      <c r="Q179" s="323">
        <v>102853.42</v>
      </c>
      <c r="R179" s="327">
        <v>6</v>
      </c>
    </row>
    <row r="180" spans="1:18" s="249" customFormat="1" ht="56.25">
      <c r="A180" s="903" t="s">
        <v>277</v>
      </c>
      <c r="B180" s="900" t="s">
        <v>537</v>
      </c>
      <c r="C180" s="628" t="s">
        <v>278</v>
      </c>
      <c r="D180" s="901" t="s">
        <v>538</v>
      </c>
      <c r="E180" s="905"/>
      <c r="F180" s="643"/>
      <c r="G180" s="643" t="s">
        <v>19</v>
      </c>
      <c r="H180" s="643"/>
      <c r="I180" s="907" t="s">
        <v>279</v>
      </c>
      <c r="J180" s="909">
        <v>15</v>
      </c>
      <c r="K180" s="909">
        <v>11</v>
      </c>
      <c r="L180" s="293">
        <v>358239.86</v>
      </c>
      <c r="M180" s="892">
        <v>44488</v>
      </c>
      <c r="N180" s="892">
        <v>44643</v>
      </c>
      <c r="O180" s="894">
        <v>45193</v>
      </c>
      <c r="P180" s="896" t="s">
        <v>280</v>
      </c>
      <c r="Q180" s="293" t="s">
        <v>281</v>
      </c>
      <c r="R180" s="898" t="s">
        <v>282</v>
      </c>
    </row>
    <row r="181" spans="1:18" s="249" customFormat="1" ht="22.5">
      <c r="A181" s="904"/>
      <c r="B181" s="900"/>
      <c r="C181" s="628" t="s">
        <v>283</v>
      </c>
      <c r="D181" s="901"/>
      <c r="E181" s="906"/>
      <c r="F181" s="645"/>
      <c r="G181" s="645"/>
      <c r="H181" s="645"/>
      <c r="I181" s="908"/>
      <c r="J181" s="910"/>
      <c r="K181" s="910"/>
      <c r="L181" s="293">
        <v>12813.81</v>
      </c>
      <c r="M181" s="893"/>
      <c r="N181" s="893"/>
      <c r="O181" s="895"/>
      <c r="P181" s="897"/>
      <c r="Q181" s="293">
        <v>12813.81</v>
      </c>
      <c r="R181" s="899"/>
    </row>
    <row r="182" spans="1:18" s="249" customFormat="1" ht="42" customHeight="1">
      <c r="A182" s="630" t="s">
        <v>284</v>
      </c>
      <c r="B182" s="636" t="s">
        <v>532</v>
      </c>
      <c r="C182" s="628" t="s">
        <v>285</v>
      </c>
      <c r="D182" s="628" t="s">
        <v>531</v>
      </c>
      <c r="E182" s="321"/>
      <c r="F182" s="70"/>
      <c r="G182" s="70"/>
      <c r="H182" s="70"/>
      <c r="I182" s="162" t="s">
        <v>286</v>
      </c>
      <c r="J182" s="325">
        <v>3</v>
      </c>
      <c r="K182" s="325">
        <v>1</v>
      </c>
      <c r="L182" s="293">
        <v>126498.2</v>
      </c>
      <c r="M182" s="187">
        <v>44890</v>
      </c>
      <c r="N182" s="187">
        <v>44950</v>
      </c>
      <c r="O182" s="326">
        <v>45290</v>
      </c>
      <c r="P182" s="302" t="s">
        <v>287</v>
      </c>
      <c r="Q182" s="323">
        <v>57289.97</v>
      </c>
      <c r="R182" s="327">
        <v>14</v>
      </c>
    </row>
    <row r="183" spans="1:18" s="249" customFormat="1" ht="42" customHeight="1">
      <c r="A183" s="631" t="s">
        <v>288</v>
      </c>
      <c r="B183" s="636" t="s">
        <v>532</v>
      </c>
      <c r="C183" s="628" t="s">
        <v>289</v>
      </c>
      <c r="D183" s="628" t="s">
        <v>531</v>
      </c>
      <c r="E183" s="321"/>
      <c r="F183" s="70"/>
      <c r="G183" s="70"/>
      <c r="H183" s="70"/>
      <c r="I183" s="162" t="s">
        <v>290</v>
      </c>
      <c r="J183" s="325">
        <v>3</v>
      </c>
      <c r="K183" s="325">
        <v>2</v>
      </c>
      <c r="L183" s="293">
        <v>93510</v>
      </c>
      <c r="M183" s="187">
        <v>44890</v>
      </c>
      <c r="N183" s="187">
        <v>44951</v>
      </c>
      <c r="O183" s="326">
        <v>45291</v>
      </c>
      <c r="P183" s="302" t="s">
        <v>291</v>
      </c>
      <c r="Q183" s="323">
        <v>38939.74</v>
      </c>
      <c r="R183" s="327">
        <v>14</v>
      </c>
    </row>
    <row r="184" spans="1:18" s="249" customFormat="1" ht="42" customHeight="1">
      <c r="A184" s="632" t="s">
        <v>292</v>
      </c>
      <c r="B184" s="627" t="s">
        <v>539</v>
      </c>
      <c r="C184" s="628" t="s">
        <v>293</v>
      </c>
      <c r="D184" s="628" t="s">
        <v>540</v>
      </c>
      <c r="E184" s="321"/>
      <c r="F184" s="70"/>
      <c r="G184" s="70" t="s">
        <v>19</v>
      </c>
      <c r="H184" s="70"/>
      <c r="I184" s="162" t="s">
        <v>294</v>
      </c>
      <c r="J184" s="325">
        <v>10</v>
      </c>
      <c r="K184" s="325">
        <v>4</v>
      </c>
      <c r="L184" s="293">
        <v>249677.71</v>
      </c>
      <c r="M184" s="187">
        <v>44728</v>
      </c>
      <c r="N184" s="187">
        <v>44958</v>
      </c>
      <c r="O184" s="326">
        <v>45457</v>
      </c>
      <c r="P184" s="302" t="s">
        <v>295</v>
      </c>
      <c r="Q184" s="323"/>
      <c r="R184" s="327"/>
    </row>
    <row r="185" spans="1:18" s="249" customFormat="1" ht="42" customHeight="1">
      <c r="A185" s="629" t="s">
        <v>296</v>
      </c>
      <c r="B185" s="636" t="s">
        <v>541</v>
      </c>
      <c r="C185" s="628" t="s">
        <v>297</v>
      </c>
      <c r="D185" s="628" t="s">
        <v>542</v>
      </c>
      <c r="E185" s="321"/>
      <c r="F185" s="70"/>
      <c r="G185" s="70" t="s">
        <v>19</v>
      </c>
      <c r="H185" s="70"/>
      <c r="I185" s="162" t="s">
        <v>298</v>
      </c>
      <c r="J185" s="325">
        <v>10</v>
      </c>
      <c r="K185" s="325">
        <v>4</v>
      </c>
      <c r="L185" s="293">
        <v>241695.53</v>
      </c>
      <c r="M185" s="187">
        <v>44727</v>
      </c>
      <c r="N185" s="187">
        <v>44960</v>
      </c>
      <c r="O185" s="326">
        <v>45324</v>
      </c>
      <c r="P185" s="302" t="s">
        <v>299</v>
      </c>
      <c r="Q185" s="323"/>
      <c r="R185" s="327"/>
    </row>
    <row r="186" spans="1:18" s="249" customFormat="1" ht="170.25" customHeight="1">
      <c r="A186" s="633" t="s">
        <v>300</v>
      </c>
      <c r="B186" s="626" t="s">
        <v>585</v>
      </c>
      <c r="C186" s="628" t="s">
        <v>301</v>
      </c>
      <c r="D186" s="627" t="s">
        <v>588</v>
      </c>
      <c r="E186" s="321"/>
      <c r="F186" s="70"/>
      <c r="G186" s="70" t="s">
        <v>19</v>
      </c>
      <c r="H186" s="70"/>
      <c r="I186" s="162" t="s">
        <v>269</v>
      </c>
      <c r="J186" s="325">
        <v>10</v>
      </c>
      <c r="K186" s="325">
        <v>5</v>
      </c>
      <c r="L186" s="293">
        <v>1094650.48</v>
      </c>
      <c r="M186" s="187">
        <v>44944</v>
      </c>
      <c r="N186" s="187">
        <v>45106</v>
      </c>
      <c r="O186" s="326">
        <v>45415</v>
      </c>
      <c r="P186" s="302" t="s">
        <v>302</v>
      </c>
      <c r="Q186" s="323"/>
      <c r="R186" s="327"/>
    </row>
    <row r="187" spans="1:18" s="249" customFormat="1" ht="180" customHeight="1" thickBot="1">
      <c r="A187" s="633" t="s">
        <v>303</v>
      </c>
      <c r="B187" s="626" t="s">
        <v>586</v>
      </c>
      <c r="C187" s="628" t="s">
        <v>304</v>
      </c>
      <c r="D187" s="628" t="s">
        <v>589</v>
      </c>
      <c r="E187" s="634"/>
      <c r="F187" s="70"/>
      <c r="G187" s="70" t="s">
        <v>19</v>
      </c>
      <c r="H187" s="70"/>
      <c r="I187" s="162" t="s">
        <v>305</v>
      </c>
      <c r="J187" s="325">
        <v>10</v>
      </c>
      <c r="K187" s="325">
        <v>4</v>
      </c>
      <c r="L187" s="293">
        <v>1225271.41</v>
      </c>
      <c r="M187" s="187">
        <v>44917</v>
      </c>
      <c r="N187" s="187">
        <v>45104</v>
      </c>
      <c r="O187" s="326">
        <v>45468</v>
      </c>
      <c r="P187" s="302" t="s">
        <v>306</v>
      </c>
      <c r="Q187" s="323"/>
      <c r="R187" s="327"/>
    </row>
    <row r="188" spans="1:18" s="249" customFormat="1" ht="111.75" customHeight="1" thickBot="1">
      <c r="A188" s="633" t="s">
        <v>307</v>
      </c>
      <c r="B188" s="626" t="s">
        <v>587</v>
      </c>
      <c r="C188" s="628" t="s">
        <v>308</v>
      </c>
      <c r="D188" s="627" t="s">
        <v>590</v>
      </c>
      <c r="E188" s="634" t="s">
        <v>19</v>
      </c>
      <c r="F188" s="70"/>
      <c r="G188" s="70"/>
      <c r="H188" s="70"/>
      <c r="I188" s="162" t="s">
        <v>309</v>
      </c>
      <c r="J188" s="325">
        <v>6</v>
      </c>
      <c r="K188" s="325">
        <v>6</v>
      </c>
      <c r="L188" s="293">
        <v>13006510.7</v>
      </c>
      <c r="M188" s="187">
        <v>45119</v>
      </c>
      <c r="N188" s="187">
        <v>45135</v>
      </c>
      <c r="O188" s="326">
        <v>45645</v>
      </c>
      <c r="P188" s="302" t="s">
        <v>310</v>
      </c>
      <c r="Q188" s="323"/>
      <c r="R188" s="327">
        <v>16</v>
      </c>
    </row>
    <row r="189" spans="1:122" ht="30" customHeight="1" thickBot="1">
      <c r="A189" s="888" t="s">
        <v>31</v>
      </c>
      <c r="B189" s="888"/>
      <c r="C189" s="888"/>
      <c r="D189" s="888"/>
      <c r="E189" s="889"/>
      <c r="F189" s="889"/>
      <c r="G189" s="889"/>
      <c r="H189" s="889"/>
      <c r="I189" s="889"/>
      <c r="J189" s="889"/>
      <c r="K189" s="889"/>
      <c r="L189" s="331">
        <f>SUM(L168:L188)</f>
        <v>21507700.32</v>
      </c>
      <c r="N189" s="332"/>
      <c r="O189" s="333"/>
      <c r="P189" s="334"/>
      <c r="Q189" s="334"/>
      <c r="R189" s="333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</row>
    <row r="190" spans="1:122" ht="12.75" customHeight="1">
      <c r="A190" s="5"/>
      <c r="B190" s="5"/>
      <c r="C190" s="22"/>
      <c r="D190" s="22"/>
      <c r="E190" s="22"/>
      <c r="F190" s="22"/>
      <c r="G190" s="22"/>
      <c r="H190" s="22"/>
      <c r="I190" s="23"/>
      <c r="J190" s="22"/>
      <c r="K190" s="22"/>
      <c r="L190" s="24"/>
      <c r="M190" s="23"/>
      <c r="N190" s="23"/>
      <c r="O190" s="890"/>
      <c r="P190" s="890"/>
      <c r="Q190" s="890"/>
      <c r="R190" s="8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</row>
    <row r="191" spans="1:122" ht="13.5" customHeight="1">
      <c r="A191" s="48" t="s">
        <v>311</v>
      </c>
      <c r="B191" s="48"/>
      <c r="C191" s="48"/>
      <c r="D191" s="48"/>
      <c r="E191" s="335"/>
      <c r="F191" s="335"/>
      <c r="G191" s="335"/>
      <c r="H191" s="335"/>
      <c r="I191" s="23"/>
      <c r="J191" s="22"/>
      <c r="K191" s="22"/>
      <c r="L191" s="24"/>
      <c r="M191" s="25"/>
      <c r="N191" s="23"/>
      <c r="O191" s="891"/>
      <c r="P191" s="891"/>
      <c r="Q191" s="891"/>
      <c r="R191" s="8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</row>
    <row r="192" spans="5:122" ht="12.75">
      <c r="E192" s="336"/>
      <c r="F192" s="336"/>
      <c r="G192" s="336"/>
      <c r="H192" s="336"/>
      <c r="I192" s="6"/>
      <c r="J192" s="886"/>
      <c r="K192" s="886"/>
      <c r="L192" s="886"/>
      <c r="M192" s="886"/>
      <c r="N192" s="886"/>
      <c r="O192" s="886"/>
      <c r="P192" s="886"/>
      <c r="Q192" s="886"/>
      <c r="R192" s="886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</row>
    <row r="193" spans="1:18" s="31" customFormat="1" ht="12" customHeight="1">
      <c r="A193" s="230" t="s">
        <v>21</v>
      </c>
      <c r="B193" s="230"/>
      <c r="C193" s="230"/>
      <c r="D193" s="230"/>
      <c r="E193" s="230"/>
      <c r="F193" s="230"/>
      <c r="G193" s="230"/>
      <c r="H193" s="2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1:18" s="31" customFormat="1" ht="12" customHeight="1">
      <c r="A194" s="230" t="s">
        <v>22</v>
      </c>
      <c r="B194" s="230"/>
      <c r="C194" s="230"/>
      <c r="D194" s="230"/>
      <c r="E194" s="230"/>
      <c r="F194" s="230"/>
      <c r="G194" s="230"/>
      <c r="H194" s="230"/>
      <c r="I194" s="29"/>
      <c r="J194" s="30"/>
      <c r="K194" s="30"/>
      <c r="L194" s="337"/>
      <c r="M194" s="33"/>
      <c r="N194" s="30"/>
      <c r="O194" s="30"/>
      <c r="P194" s="30"/>
      <c r="Q194" s="30"/>
      <c r="R194" s="30"/>
    </row>
    <row r="195" spans="1:18" s="31" customFormat="1" ht="12" customHeight="1">
      <c r="A195" s="230" t="s">
        <v>312</v>
      </c>
      <c r="B195" s="230"/>
      <c r="C195" s="230"/>
      <c r="D195" s="230"/>
      <c r="E195" s="230"/>
      <c r="F195" s="230"/>
      <c r="G195" s="230"/>
      <c r="H195" s="230"/>
      <c r="I195" s="29"/>
      <c r="J195" s="30"/>
      <c r="K195" s="30"/>
      <c r="L195" s="337"/>
      <c r="M195" s="30"/>
      <c r="N195" s="30"/>
      <c r="O195" s="30"/>
      <c r="P195" s="30"/>
      <c r="Q195" s="30"/>
      <c r="R195" s="30"/>
    </row>
    <row r="196" spans="1:18" s="31" customFormat="1" ht="12" customHeight="1">
      <c r="A196" s="230" t="s">
        <v>24</v>
      </c>
      <c r="B196" s="230"/>
      <c r="C196" s="230"/>
      <c r="D196" s="230"/>
      <c r="E196" s="230"/>
      <c r="F196" s="230"/>
      <c r="G196" s="230"/>
      <c r="H196" s="230"/>
      <c r="I196" s="29"/>
      <c r="J196" s="30"/>
      <c r="K196" s="30"/>
      <c r="L196" s="338"/>
      <c r="M196" s="35"/>
      <c r="N196" s="30"/>
      <c r="O196" s="30"/>
      <c r="P196" s="30"/>
      <c r="Q196" s="30"/>
      <c r="R196" s="30"/>
    </row>
    <row r="197" spans="1:18" s="31" customFormat="1" ht="12" customHeight="1">
      <c r="A197" s="230" t="s">
        <v>25</v>
      </c>
      <c r="B197" s="230"/>
      <c r="C197" s="230"/>
      <c r="D197" s="230"/>
      <c r="E197" s="230"/>
      <c r="F197" s="230"/>
      <c r="G197" s="230"/>
      <c r="H197" s="230"/>
      <c r="I197" s="29"/>
      <c r="J197" s="30"/>
      <c r="K197" s="30"/>
      <c r="L197" s="337"/>
      <c r="M197" s="30"/>
      <c r="N197" s="30"/>
      <c r="O197" s="30"/>
      <c r="P197" s="30"/>
      <c r="Q197" s="30"/>
      <c r="R197" s="30"/>
    </row>
    <row r="198" spans="1:18" s="31" customFormat="1" ht="12" customHeight="1">
      <c r="A198" s="230" t="s">
        <v>26</v>
      </c>
      <c r="B198" s="230"/>
      <c r="C198" s="230"/>
      <c r="D198" s="230"/>
      <c r="E198" s="230"/>
      <c r="F198" s="230"/>
      <c r="G198" s="230"/>
      <c r="H198" s="230"/>
      <c r="I198" s="29"/>
      <c r="J198" s="30"/>
      <c r="K198" s="30"/>
      <c r="L198" s="337"/>
      <c r="M198" s="30"/>
      <c r="N198" s="30"/>
      <c r="O198" s="30"/>
      <c r="P198" s="30"/>
      <c r="Q198" s="30"/>
      <c r="R198" s="30"/>
    </row>
    <row r="199" spans="1:18" s="31" customFormat="1" ht="12" customHeight="1">
      <c r="A199" s="230" t="s">
        <v>27</v>
      </c>
      <c r="B199" s="230"/>
      <c r="C199" s="230"/>
      <c r="D199" s="230"/>
      <c r="E199" s="230"/>
      <c r="F199" s="230"/>
      <c r="G199" s="230"/>
      <c r="H199" s="230"/>
      <c r="I199" s="29"/>
      <c r="J199" s="30"/>
      <c r="K199" s="30"/>
      <c r="L199" s="337"/>
      <c r="M199" s="30"/>
      <c r="N199" s="30"/>
      <c r="O199" s="30"/>
      <c r="P199" s="30"/>
      <c r="Q199" s="30"/>
      <c r="R199" s="30"/>
    </row>
    <row r="200" spans="1:18" s="31" customFormat="1" ht="12" customHeight="1">
      <c r="A200" s="339" t="s">
        <v>28</v>
      </c>
      <c r="B200" s="339"/>
      <c r="C200" s="339"/>
      <c r="D200" s="339"/>
      <c r="E200" s="339"/>
      <c r="F200" s="339"/>
      <c r="G200" s="339"/>
      <c r="H200" s="339"/>
      <c r="I200" s="29"/>
      <c r="J200" s="30"/>
      <c r="K200" s="30"/>
      <c r="L200" s="340"/>
      <c r="M200" s="30"/>
      <c r="N200" s="30"/>
      <c r="O200" s="30"/>
      <c r="P200" s="30"/>
      <c r="Q200" s="30"/>
      <c r="R200" s="30"/>
    </row>
    <row r="201" spans="1:18" s="31" customFormat="1" ht="12" customHeight="1">
      <c r="A201" s="339" t="s">
        <v>29</v>
      </c>
      <c r="B201" s="339"/>
      <c r="C201" s="339"/>
      <c r="D201" s="339"/>
      <c r="E201" s="339"/>
      <c r="F201" s="339"/>
      <c r="G201" s="339"/>
      <c r="H201" s="339"/>
      <c r="I201" s="29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1:18" s="31" customFormat="1" ht="12" customHeight="1">
      <c r="A202" s="339" t="s">
        <v>245</v>
      </c>
      <c r="B202" s="339"/>
      <c r="C202" s="339"/>
      <c r="D202" s="339"/>
      <c r="E202" s="339"/>
      <c r="F202" s="339"/>
      <c r="G202" s="339"/>
      <c r="H202" s="339"/>
      <c r="I202" s="29"/>
      <c r="J202" s="30"/>
      <c r="K202" s="30"/>
      <c r="L202" s="30"/>
      <c r="M202" s="30"/>
      <c r="N202" s="30"/>
      <c r="O202" s="30"/>
      <c r="P202" s="30"/>
      <c r="Q202" s="30"/>
      <c r="R202" s="30"/>
    </row>
    <row r="203" s="339" customFormat="1" ht="8.25">
      <c r="A203" s="339" t="s">
        <v>313</v>
      </c>
    </row>
    <row r="204" spans="1:122" ht="12.75">
      <c r="A204" s="339" t="s">
        <v>314</v>
      </c>
      <c r="B204" s="339"/>
      <c r="C204" s="339"/>
      <c r="D204" s="339"/>
      <c r="E204" s="339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</row>
    <row r="205" spans="1:122" ht="12.75">
      <c r="A205" s="339" t="s">
        <v>315</v>
      </c>
      <c r="B205" s="339"/>
      <c r="C205" s="339"/>
      <c r="D205" s="339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1:122" ht="12.75">
      <c r="A206" s="341" t="s">
        <v>316</v>
      </c>
      <c r="B206" s="341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</row>
    <row r="207" spans="1:122" ht="12.75">
      <c r="A207" s="339" t="s">
        <v>317</v>
      </c>
      <c r="B207" s="339"/>
      <c r="C207" s="339"/>
      <c r="D207" s="339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</row>
    <row r="208" spans="1:122" ht="12.75">
      <c r="A208" s="230" t="s">
        <v>318</v>
      </c>
      <c r="B208" s="230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</row>
    <row r="209" spans="19:122" ht="12.75"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</row>
    <row r="210" spans="1:18" s="2" customFormat="1" ht="36" customHeight="1">
      <c r="A210" s="716" t="s">
        <v>319</v>
      </c>
      <c r="B210" s="716"/>
      <c r="C210" s="716"/>
      <c r="D210" s="716"/>
      <c r="E210" s="716"/>
      <c r="F210" s="716"/>
      <c r="G210" s="716"/>
      <c r="H210" s="716"/>
      <c r="I210" s="716"/>
      <c r="J210" s="716"/>
      <c r="K210" s="716"/>
      <c r="L210" s="716"/>
      <c r="M210" s="716"/>
      <c r="N210" s="716"/>
      <c r="O210" s="716"/>
      <c r="P210" s="716"/>
      <c r="Q210" s="716"/>
      <c r="R210" s="716"/>
    </row>
    <row r="211" spans="1:18" s="2" customFormat="1" ht="20.25" customHeight="1">
      <c r="A211" s="342"/>
      <c r="B211" s="342"/>
      <c r="C211" s="342"/>
      <c r="D211" s="342"/>
      <c r="E211" s="342"/>
      <c r="F211" s="342"/>
      <c r="G211" s="342"/>
      <c r="H211" s="342"/>
      <c r="I211" s="342"/>
      <c r="J211" s="342"/>
      <c r="K211" s="342"/>
      <c r="L211" s="106"/>
      <c r="M211" s="342"/>
      <c r="N211" s="342"/>
      <c r="O211" s="342"/>
      <c r="P211" s="342"/>
      <c r="Q211" s="342"/>
      <c r="R211" s="342"/>
    </row>
    <row r="212" spans="1:27" s="2" customFormat="1" ht="15.75" customHeight="1">
      <c r="A212" s="343" t="s">
        <v>320</v>
      </c>
      <c r="B212" s="343"/>
      <c r="C212" s="664" t="s">
        <v>321</v>
      </c>
      <c r="D212" s="664"/>
      <c r="E212" s="665"/>
      <c r="F212" s="665"/>
      <c r="G212" s="665"/>
      <c r="H212" s="665"/>
      <c r="I212" s="665"/>
      <c r="J212" s="665"/>
      <c r="K212" s="665"/>
      <c r="L212" s="665"/>
      <c r="M212" s="665"/>
      <c r="N212" s="665"/>
      <c r="O212" s="665"/>
      <c r="P212" s="665"/>
      <c r="Q212" s="665"/>
      <c r="R212" s="665"/>
      <c r="S212" s="344"/>
      <c r="T212" s="344"/>
      <c r="U212" s="344"/>
      <c r="V212" s="344"/>
      <c r="W212" s="344"/>
      <c r="X212" s="344"/>
      <c r="Y212" s="344"/>
      <c r="Z212" s="344"/>
      <c r="AA212" s="344"/>
    </row>
    <row r="213" spans="1:18" s="2" customFormat="1" ht="12.75" customHeight="1">
      <c r="A213" s="342"/>
      <c r="B213" s="342"/>
      <c r="C213" s="345"/>
      <c r="D213" s="345"/>
      <c r="E213" s="345"/>
      <c r="F213" s="345"/>
      <c r="G213" s="345"/>
      <c r="H213" s="345"/>
      <c r="I213" s="345"/>
      <c r="J213" s="345"/>
      <c r="K213" s="345"/>
      <c r="L213" s="345"/>
      <c r="M213" s="345"/>
      <c r="N213" s="345"/>
      <c r="O213" s="345"/>
      <c r="P213" s="345"/>
      <c r="Q213" s="345"/>
      <c r="R213" s="345"/>
    </row>
    <row r="214" spans="1:18" s="2" customFormat="1" ht="12.75" customHeight="1">
      <c r="A214" s="346" t="s">
        <v>322</v>
      </c>
      <c r="B214" s="346"/>
      <c r="C214" s="887" t="s">
        <v>323</v>
      </c>
      <c r="D214" s="887"/>
      <c r="E214" s="665"/>
      <c r="F214" s="665"/>
      <c r="G214" s="665"/>
      <c r="H214" s="665"/>
      <c r="I214" s="665"/>
      <c r="J214" s="665"/>
      <c r="K214" s="665"/>
      <c r="L214" s="665"/>
      <c r="M214" s="665"/>
      <c r="N214" s="665"/>
      <c r="O214" s="665"/>
      <c r="P214" s="665"/>
      <c r="Q214" s="665"/>
      <c r="R214" s="665"/>
    </row>
    <row r="215" s="2" customFormat="1" ht="11.25" customHeight="1" thickBot="1"/>
    <row r="216" spans="1:18" s="2" customFormat="1" ht="20.25" customHeight="1">
      <c r="A216" s="881" t="s">
        <v>5</v>
      </c>
      <c r="B216" s="661" t="s">
        <v>485</v>
      </c>
      <c r="C216" s="661" t="s">
        <v>6</v>
      </c>
      <c r="D216" s="661" t="s">
        <v>486</v>
      </c>
      <c r="E216" s="757" t="s">
        <v>7</v>
      </c>
      <c r="F216" s="883"/>
      <c r="G216" s="883"/>
      <c r="H216" s="884"/>
      <c r="I216" s="661" t="s">
        <v>8</v>
      </c>
      <c r="J216" s="661" t="s">
        <v>9</v>
      </c>
      <c r="K216" s="661" t="s">
        <v>10</v>
      </c>
      <c r="L216" s="661" t="s">
        <v>0</v>
      </c>
      <c r="M216" s="661" t="s">
        <v>2</v>
      </c>
      <c r="N216" s="661" t="s">
        <v>11</v>
      </c>
      <c r="O216" s="661" t="s">
        <v>12</v>
      </c>
      <c r="P216" s="661" t="s">
        <v>1</v>
      </c>
      <c r="Q216" s="661" t="s">
        <v>13</v>
      </c>
      <c r="R216" s="661" t="s">
        <v>14</v>
      </c>
    </row>
    <row r="217" spans="1:18" s="2" customFormat="1" ht="40.5" customHeight="1">
      <c r="A217" s="882"/>
      <c r="B217" s="885"/>
      <c r="C217" s="872"/>
      <c r="D217" s="885"/>
      <c r="E217" s="348" t="s">
        <v>15</v>
      </c>
      <c r="F217" s="348" t="s">
        <v>16</v>
      </c>
      <c r="G217" s="348" t="s">
        <v>17</v>
      </c>
      <c r="H217" s="348" t="s">
        <v>18</v>
      </c>
      <c r="I217" s="872"/>
      <c r="J217" s="872"/>
      <c r="K217" s="872"/>
      <c r="L217" s="872"/>
      <c r="M217" s="872"/>
      <c r="N217" s="872"/>
      <c r="O217" s="872"/>
      <c r="P217" s="872"/>
      <c r="Q217" s="872"/>
      <c r="R217" s="872"/>
    </row>
    <row r="218" spans="1:18" s="2" customFormat="1" ht="42" customHeight="1">
      <c r="A218" s="873" t="s">
        <v>324</v>
      </c>
      <c r="B218" s="653" t="s">
        <v>502</v>
      </c>
      <c r="C218" s="59" t="s">
        <v>325</v>
      </c>
      <c r="D218" s="653" t="s">
        <v>543</v>
      </c>
      <c r="E218" s="875"/>
      <c r="F218" s="877"/>
      <c r="G218" s="653" t="s">
        <v>19</v>
      </c>
      <c r="H218" s="132"/>
      <c r="I218" s="878" t="s">
        <v>326</v>
      </c>
      <c r="J218" s="880">
        <v>1</v>
      </c>
      <c r="K218" s="653">
        <v>1</v>
      </c>
      <c r="L218" s="153">
        <v>122729</v>
      </c>
      <c r="M218" s="865">
        <v>44906</v>
      </c>
      <c r="N218" s="865">
        <v>44924</v>
      </c>
      <c r="O218" s="867">
        <v>45291</v>
      </c>
      <c r="P218" s="66">
        <v>0.46</v>
      </c>
      <c r="Q218" s="349">
        <v>35265.11</v>
      </c>
      <c r="R218" s="350"/>
    </row>
    <row r="219" spans="1:18" s="2" customFormat="1" ht="18" customHeight="1" thickBot="1">
      <c r="A219" s="874"/>
      <c r="B219" s="654"/>
      <c r="C219" s="352" t="s">
        <v>70</v>
      </c>
      <c r="D219" s="654"/>
      <c r="E219" s="876"/>
      <c r="F219" s="866"/>
      <c r="G219" s="866"/>
      <c r="H219" s="114"/>
      <c r="I219" s="879"/>
      <c r="J219" s="868"/>
      <c r="K219" s="866"/>
      <c r="L219" s="353" t="s">
        <v>327</v>
      </c>
      <c r="M219" s="866"/>
      <c r="N219" s="866"/>
      <c r="O219" s="868"/>
      <c r="P219" s="351"/>
      <c r="Q219" s="354"/>
      <c r="R219" s="355"/>
    </row>
    <row r="220" spans="1:18" s="2" customFormat="1" ht="30" customHeight="1" thickBot="1">
      <c r="A220" s="745" t="s">
        <v>31</v>
      </c>
      <c r="B220" s="746"/>
      <c r="C220" s="869"/>
      <c r="D220" s="746"/>
      <c r="E220" s="869"/>
      <c r="F220" s="746"/>
      <c r="G220" s="746"/>
      <c r="H220" s="746"/>
      <c r="I220" s="746"/>
      <c r="J220" s="746"/>
      <c r="K220" s="870"/>
      <c r="L220" s="356">
        <f>SUM(L218:L219)</f>
        <v>122729</v>
      </c>
      <c r="M220" s="357"/>
      <c r="N220" s="357"/>
      <c r="O220" s="357"/>
      <c r="P220" s="357"/>
      <c r="Q220" s="357"/>
      <c r="R220" s="358"/>
    </row>
    <row r="221" spans="1:18" s="2" customFormat="1" ht="12" customHeight="1">
      <c r="A221" s="359" t="s">
        <v>32</v>
      </c>
      <c r="B221" s="359"/>
      <c r="C221" s="360"/>
      <c r="D221" s="360"/>
      <c r="E221" s="361"/>
      <c r="F221" s="361"/>
      <c r="G221" s="361"/>
      <c r="H221" s="361"/>
      <c r="I221" s="362"/>
      <c r="J221" s="362"/>
      <c r="K221" s="362"/>
      <c r="L221" s="363"/>
      <c r="M221" s="364"/>
      <c r="N221" s="357"/>
      <c r="O221" s="871"/>
      <c r="P221" s="665"/>
      <c r="Q221" s="665"/>
      <c r="R221" s="665"/>
    </row>
    <row r="222" spans="1:18" s="2" customFormat="1" ht="12" customHeight="1">
      <c r="A222" s="365"/>
      <c r="B222" s="365"/>
      <c r="C222" s="365"/>
      <c r="D222" s="365"/>
      <c r="E222" s="365"/>
      <c r="F222" s="365"/>
      <c r="G222" s="365"/>
      <c r="H222" s="365"/>
      <c r="J222" s="861"/>
      <c r="K222" s="665"/>
      <c r="L222" s="665"/>
      <c r="M222" s="665"/>
      <c r="N222" s="665"/>
      <c r="O222" s="665"/>
      <c r="P222" s="665"/>
      <c r="Q222" s="665"/>
      <c r="R222" s="665"/>
    </row>
    <row r="223" spans="1:27" s="2" customFormat="1" ht="12" customHeight="1">
      <c r="A223" s="366" t="s">
        <v>21</v>
      </c>
      <c r="B223" s="366"/>
      <c r="C223" s="367"/>
      <c r="D223" s="367"/>
      <c r="E223" s="367"/>
      <c r="F223" s="367"/>
      <c r="G223" s="367"/>
      <c r="H223" s="367"/>
      <c r="I223" s="342"/>
      <c r="J223" s="342"/>
      <c r="K223" s="342"/>
      <c r="L223" s="342"/>
      <c r="M223" s="342"/>
      <c r="N223" s="342"/>
      <c r="O223" s="342"/>
      <c r="P223" s="342"/>
      <c r="Q223" s="342"/>
      <c r="R223" s="342"/>
      <c r="S223" s="342"/>
      <c r="T223" s="342"/>
      <c r="U223" s="342"/>
      <c r="V223" s="342"/>
      <c r="W223" s="342"/>
      <c r="X223" s="342"/>
      <c r="Y223" s="342"/>
      <c r="Z223" s="342"/>
      <c r="AA223" s="342"/>
    </row>
    <row r="224" spans="1:27" s="2" customFormat="1" ht="12" customHeight="1">
      <c r="A224" s="366" t="s">
        <v>22</v>
      </c>
      <c r="B224" s="366"/>
      <c r="C224" s="367"/>
      <c r="D224" s="367"/>
      <c r="E224" s="367"/>
      <c r="F224" s="367"/>
      <c r="G224" s="367"/>
      <c r="H224" s="367"/>
      <c r="I224" s="368"/>
      <c r="J224" s="368"/>
      <c r="K224" s="368"/>
      <c r="L224" s="368"/>
      <c r="M224" s="369"/>
      <c r="N224" s="368"/>
      <c r="O224" s="368"/>
      <c r="P224" s="368"/>
      <c r="Q224" s="342"/>
      <c r="R224" s="368"/>
      <c r="S224" s="368"/>
      <c r="T224" s="368"/>
      <c r="U224" s="368"/>
      <c r="V224" s="368"/>
      <c r="W224" s="368"/>
      <c r="X224" s="368"/>
      <c r="Y224" s="368"/>
      <c r="Z224" s="368"/>
      <c r="AA224" s="368"/>
    </row>
    <row r="225" spans="1:27" s="2" customFormat="1" ht="12" customHeight="1">
      <c r="A225" s="366" t="s">
        <v>197</v>
      </c>
      <c r="B225" s="366"/>
      <c r="C225" s="367"/>
      <c r="D225" s="367"/>
      <c r="E225" s="367"/>
      <c r="F225" s="367"/>
      <c r="G225" s="367"/>
      <c r="H225" s="367"/>
      <c r="I225" s="368"/>
      <c r="J225" s="368"/>
      <c r="K225" s="368"/>
      <c r="L225" s="370"/>
      <c r="M225" s="368"/>
      <c r="N225" s="368"/>
      <c r="O225" s="368"/>
      <c r="P225" s="368"/>
      <c r="Q225" s="342"/>
      <c r="R225" s="368"/>
      <c r="S225" s="368"/>
      <c r="T225" s="368"/>
      <c r="U225" s="368"/>
      <c r="V225" s="368"/>
      <c r="W225" s="368"/>
      <c r="X225" s="368"/>
      <c r="Y225" s="368"/>
      <c r="Z225" s="368"/>
      <c r="AA225" s="368"/>
    </row>
    <row r="226" spans="1:27" s="2" customFormat="1" ht="12" customHeight="1">
      <c r="A226" s="366" t="s">
        <v>24</v>
      </c>
      <c r="B226" s="366"/>
      <c r="C226" s="367"/>
      <c r="D226" s="367"/>
      <c r="E226" s="367"/>
      <c r="F226" s="367"/>
      <c r="G226" s="367"/>
      <c r="H226" s="367"/>
      <c r="I226" s="368"/>
      <c r="J226" s="368"/>
      <c r="K226" s="368"/>
      <c r="L226" s="368"/>
      <c r="M226" s="371"/>
      <c r="N226" s="368"/>
      <c r="O226" s="368"/>
      <c r="P226" s="368"/>
      <c r="Q226" s="372"/>
      <c r="R226" s="368"/>
      <c r="S226" s="368"/>
      <c r="T226" s="368"/>
      <c r="U226" s="368"/>
      <c r="V226" s="368"/>
      <c r="W226" s="368"/>
      <c r="X226" s="368"/>
      <c r="Y226" s="368"/>
      <c r="Z226" s="368"/>
      <c r="AA226" s="368"/>
    </row>
    <row r="227" spans="1:27" s="2" customFormat="1" ht="12" customHeight="1">
      <c r="A227" s="366" t="s">
        <v>25</v>
      </c>
      <c r="B227" s="366"/>
      <c r="C227" s="367"/>
      <c r="D227" s="367"/>
      <c r="E227" s="367"/>
      <c r="F227" s="367"/>
      <c r="G227" s="367"/>
      <c r="H227" s="367"/>
      <c r="I227" s="368"/>
      <c r="J227" s="368"/>
      <c r="K227" s="368"/>
      <c r="L227" s="368"/>
      <c r="M227" s="368"/>
      <c r="N227" s="368"/>
      <c r="O227" s="368"/>
      <c r="P227" s="368"/>
      <c r="Q227" s="368"/>
      <c r="R227" s="368"/>
      <c r="S227" s="368"/>
      <c r="T227" s="368"/>
      <c r="U227" s="368"/>
      <c r="V227" s="368"/>
      <c r="W227" s="368"/>
      <c r="X227" s="368"/>
      <c r="Y227" s="368"/>
      <c r="Z227" s="368"/>
      <c r="AA227" s="368"/>
    </row>
    <row r="228" spans="1:27" s="2" customFormat="1" ht="12" customHeight="1">
      <c r="A228" s="366" t="s">
        <v>26</v>
      </c>
      <c r="B228" s="366"/>
      <c r="C228" s="367"/>
      <c r="D228" s="367"/>
      <c r="E228" s="367"/>
      <c r="F228" s="367"/>
      <c r="G228" s="367"/>
      <c r="H228" s="367"/>
      <c r="I228" s="368"/>
      <c r="J228" s="368"/>
      <c r="K228" s="368"/>
      <c r="L228" s="368"/>
      <c r="M228" s="368"/>
      <c r="N228" s="368"/>
      <c r="O228" s="368"/>
      <c r="P228" s="368"/>
      <c r="Q228" s="368"/>
      <c r="R228" s="368"/>
      <c r="S228" s="368"/>
      <c r="T228" s="368"/>
      <c r="U228" s="368"/>
      <c r="V228" s="368"/>
      <c r="W228" s="368"/>
      <c r="X228" s="368"/>
      <c r="Y228" s="368"/>
      <c r="Z228" s="368"/>
      <c r="AA228" s="368"/>
    </row>
    <row r="229" spans="1:27" s="2" customFormat="1" ht="12" customHeight="1">
      <c r="A229" s="366" t="s">
        <v>27</v>
      </c>
      <c r="B229" s="366"/>
      <c r="C229" s="367"/>
      <c r="D229" s="367"/>
      <c r="E229" s="367"/>
      <c r="F229" s="367"/>
      <c r="G229" s="367"/>
      <c r="H229" s="367"/>
      <c r="I229" s="368"/>
      <c r="J229" s="368"/>
      <c r="K229" s="368"/>
      <c r="L229" s="368"/>
      <c r="M229" s="368"/>
      <c r="N229" s="368"/>
      <c r="O229" s="368"/>
      <c r="P229" s="368"/>
      <c r="Q229" s="368"/>
      <c r="R229" s="368"/>
      <c r="S229" s="368"/>
      <c r="T229" s="368"/>
      <c r="U229" s="368"/>
      <c r="V229" s="368"/>
      <c r="W229" s="368"/>
      <c r="X229" s="368"/>
      <c r="Y229" s="368"/>
      <c r="Z229" s="368"/>
      <c r="AA229" s="368"/>
    </row>
    <row r="230" spans="1:27" s="2" customFormat="1" ht="12" customHeight="1">
      <c r="A230" s="373" t="s">
        <v>28</v>
      </c>
      <c r="B230" s="373"/>
      <c r="C230" s="374"/>
      <c r="D230" s="374"/>
      <c r="E230" s="374"/>
      <c r="F230" s="374"/>
      <c r="G230" s="374"/>
      <c r="H230" s="374"/>
      <c r="I230" s="368"/>
      <c r="J230" s="368"/>
      <c r="K230" s="368"/>
      <c r="L230" s="368"/>
      <c r="M230" s="368"/>
      <c r="N230" s="368"/>
      <c r="O230" s="368"/>
      <c r="P230" s="368"/>
      <c r="Q230" s="368"/>
      <c r="R230" s="368"/>
      <c r="S230" s="368"/>
      <c r="T230" s="368"/>
      <c r="U230" s="368"/>
      <c r="V230" s="368"/>
      <c r="W230" s="368"/>
      <c r="X230" s="368"/>
      <c r="Y230" s="368"/>
      <c r="Z230" s="368"/>
      <c r="AA230" s="368"/>
    </row>
    <row r="231" spans="1:27" s="2" customFormat="1" ht="12" customHeight="1">
      <c r="A231" s="373" t="s">
        <v>29</v>
      </c>
      <c r="B231" s="373"/>
      <c r="C231" s="374"/>
      <c r="D231" s="374"/>
      <c r="E231" s="374"/>
      <c r="F231" s="374"/>
      <c r="G231" s="374"/>
      <c r="H231" s="374"/>
      <c r="I231" s="368"/>
      <c r="J231" s="368"/>
      <c r="K231" s="368"/>
      <c r="L231" s="368"/>
      <c r="M231" s="368"/>
      <c r="N231" s="368"/>
      <c r="O231" s="368"/>
      <c r="P231" s="368"/>
      <c r="Q231" s="368"/>
      <c r="R231" s="368"/>
      <c r="S231" s="368"/>
      <c r="T231" s="368"/>
      <c r="U231" s="368"/>
      <c r="V231" s="368"/>
      <c r="W231" s="368"/>
      <c r="X231" s="368"/>
      <c r="Y231" s="368"/>
      <c r="Z231" s="368"/>
      <c r="AA231" s="368"/>
    </row>
    <row r="232" spans="1:27" s="2" customFormat="1" ht="12" customHeight="1">
      <c r="A232" s="862" t="s">
        <v>245</v>
      </c>
      <c r="B232" s="862"/>
      <c r="C232" s="862"/>
      <c r="D232" s="862"/>
      <c r="E232" s="862"/>
      <c r="F232" s="862"/>
      <c r="G232" s="862"/>
      <c r="H232" s="862"/>
      <c r="I232" s="368"/>
      <c r="J232" s="368"/>
      <c r="K232" s="368"/>
      <c r="L232" s="368"/>
      <c r="M232" s="368"/>
      <c r="N232" s="368"/>
      <c r="O232" s="368"/>
      <c r="P232" s="368"/>
      <c r="Q232" s="368"/>
      <c r="R232" s="368"/>
      <c r="S232" s="368"/>
      <c r="T232" s="368"/>
      <c r="U232" s="368"/>
      <c r="V232" s="368"/>
      <c r="W232" s="368"/>
      <c r="X232" s="368"/>
      <c r="Y232" s="368"/>
      <c r="Z232" s="368"/>
      <c r="AA232" s="368"/>
    </row>
    <row r="234" spans="1:122" ht="36" customHeight="1">
      <c r="A234" s="863" t="s">
        <v>328</v>
      </c>
      <c r="B234" s="863"/>
      <c r="C234" s="863"/>
      <c r="D234" s="863"/>
      <c r="E234" s="863"/>
      <c r="F234" s="863"/>
      <c r="G234" s="863"/>
      <c r="H234" s="863"/>
      <c r="I234" s="863"/>
      <c r="J234" s="863"/>
      <c r="K234" s="863"/>
      <c r="L234" s="863"/>
      <c r="M234" s="863"/>
      <c r="N234" s="863"/>
      <c r="O234" s="863"/>
      <c r="P234" s="863"/>
      <c r="Q234" s="863"/>
      <c r="R234" s="863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1:122" ht="12.75">
      <c r="A235" s="864" t="s">
        <v>41</v>
      </c>
      <c r="B235" s="864"/>
      <c r="C235" s="864"/>
      <c r="D235" s="864"/>
      <c r="E235" s="864"/>
      <c r="F235" s="864"/>
      <c r="G235" s="864"/>
      <c r="H235" s="864"/>
      <c r="I235" s="864"/>
      <c r="J235" s="864"/>
      <c r="K235" s="864"/>
      <c r="L235" s="864"/>
      <c r="M235" s="864"/>
      <c r="N235" s="864"/>
      <c r="O235" s="864"/>
      <c r="P235" s="864"/>
      <c r="Q235" s="864"/>
      <c r="R235" s="864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1:122" ht="9" customHeight="1">
      <c r="A236" s="375"/>
      <c r="B236" s="375"/>
      <c r="C236" s="375"/>
      <c r="D236" s="375"/>
      <c r="E236" s="375"/>
      <c r="F236" s="375"/>
      <c r="G236" s="375"/>
      <c r="H236" s="375"/>
      <c r="I236" s="375"/>
      <c r="J236" s="375"/>
      <c r="K236" s="375"/>
      <c r="L236" s="375"/>
      <c r="M236" s="375"/>
      <c r="N236" s="375"/>
      <c r="O236" s="375"/>
      <c r="P236" s="375"/>
      <c r="Q236" s="375"/>
      <c r="R236" s="375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1:122" ht="13.5" customHeight="1">
      <c r="A237" s="712" t="s">
        <v>329</v>
      </c>
      <c r="B237" s="712"/>
      <c r="C237" s="712"/>
      <c r="D237" s="712"/>
      <c r="E237" s="712"/>
      <c r="F237" s="712"/>
      <c r="G237" s="712"/>
      <c r="H237" s="712"/>
      <c r="I237" s="712"/>
      <c r="J237" s="712"/>
      <c r="K237" s="712"/>
      <c r="L237" s="712"/>
      <c r="M237" s="712"/>
      <c r="N237" s="712"/>
      <c r="O237" s="712"/>
      <c r="P237" s="712"/>
      <c r="Q237" s="712"/>
      <c r="R237" s="71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1:122" ht="6.75" customHeight="1">
      <c r="A238" s="376"/>
      <c r="B238" s="376"/>
      <c r="C238" s="377"/>
      <c r="D238" s="377"/>
      <c r="E238" s="377"/>
      <c r="F238" s="377"/>
      <c r="G238" s="377"/>
      <c r="H238" s="377"/>
      <c r="I238" s="377"/>
      <c r="J238" s="377"/>
      <c r="K238" s="377"/>
      <c r="L238" s="377"/>
      <c r="M238" s="377"/>
      <c r="N238" s="377"/>
      <c r="O238" s="377"/>
      <c r="P238" s="377"/>
      <c r="Q238" s="377"/>
      <c r="R238" s="377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1:122" ht="15" customHeight="1">
      <c r="A239" s="858" t="s">
        <v>213</v>
      </c>
      <c r="B239" s="858"/>
      <c r="C239" s="858"/>
      <c r="D239" s="858"/>
      <c r="E239" s="858"/>
      <c r="F239" s="858"/>
      <c r="G239" s="858"/>
      <c r="H239" s="858"/>
      <c r="I239" s="858"/>
      <c r="J239" s="858"/>
      <c r="K239" s="858"/>
      <c r="L239" s="858"/>
      <c r="M239" s="858"/>
      <c r="N239" s="858"/>
      <c r="O239" s="858"/>
      <c r="P239" s="858"/>
      <c r="Q239" s="858"/>
      <c r="R239" s="858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19:122" ht="7.5" customHeight="1" thickBot="1"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1:122" ht="20.25" customHeight="1" thickBot="1">
      <c r="A241" s="859" t="s">
        <v>5</v>
      </c>
      <c r="B241" s="648" t="s">
        <v>485</v>
      </c>
      <c r="C241" s="844" t="s">
        <v>6</v>
      </c>
      <c r="D241" s="648" t="s">
        <v>486</v>
      </c>
      <c r="E241" s="860" t="s">
        <v>7</v>
      </c>
      <c r="F241" s="860"/>
      <c r="G241" s="860"/>
      <c r="H241" s="860"/>
      <c r="I241" s="844" t="s">
        <v>8</v>
      </c>
      <c r="J241" s="844" t="s">
        <v>9</v>
      </c>
      <c r="K241" s="844" t="s">
        <v>10</v>
      </c>
      <c r="L241" s="844" t="s">
        <v>0</v>
      </c>
      <c r="M241" s="844" t="s">
        <v>2</v>
      </c>
      <c r="N241" s="844" t="s">
        <v>11</v>
      </c>
      <c r="O241" s="844" t="s">
        <v>12</v>
      </c>
      <c r="P241" s="844" t="s">
        <v>1</v>
      </c>
      <c r="Q241" s="844" t="s">
        <v>13</v>
      </c>
      <c r="R241" s="844" t="s">
        <v>14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1:122" ht="40.5" customHeight="1" thickBot="1">
      <c r="A242" s="859"/>
      <c r="B242" s="649"/>
      <c r="C242" s="844"/>
      <c r="D242" s="649"/>
      <c r="E242" s="8" t="s">
        <v>15</v>
      </c>
      <c r="F242" s="8" t="s">
        <v>16</v>
      </c>
      <c r="G242" s="8" t="s">
        <v>17</v>
      </c>
      <c r="H242" s="8" t="s">
        <v>18</v>
      </c>
      <c r="I242" s="844"/>
      <c r="J242" s="844"/>
      <c r="K242" s="844"/>
      <c r="L242" s="844"/>
      <c r="M242" s="844"/>
      <c r="N242" s="844"/>
      <c r="O242" s="844"/>
      <c r="P242" s="844"/>
      <c r="Q242" s="844"/>
      <c r="R242" s="844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1:18" s="238" customFormat="1" ht="27" customHeight="1">
      <c r="A243" s="167" t="s">
        <v>331</v>
      </c>
      <c r="B243" s="167" t="s">
        <v>544</v>
      </c>
      <c r="C243" s="96" t="s">
        <v>332</v>
      </c>
      <c r="D243" s="166" t="s">
        <v>545</v>
      </c>
      <c r="E243" s="382"/>
      <c r="F243" s="383"/>
      <c r="G243" s="167" t="s">
        <v>19</v>
      </c>
      <c r="H243" s="384"/>
      <c r="I243" s="209" t="s">
        <v>333</v>
      </c>
      <c r="J243" s="167">
        <v>30</v>
      </c>
      <c r="K243" s="167">
        <v>3</v>
      </c>
      <c r="L243" s="385">
        <v>541422.3</v>
      </c>
      <c r="M243" s="380">
        <v>44445</v>
      </c>
      <c r="N243" s="380">
        <v>44504</v>
      </c>
      <c r="O243" s="380">
        <v>45187</v>
      </c>
      <c r="P243" s="84">
        <v>0.58</v>
      </c>
      <c r="Q243" s="378">
        <v>248036.92</v>
      </c>
      <c r="R243" s="167" t="s">
        <v>334</v>
      </c>
    </row>
    <row r="244" spans="1:18" s="238" customFormat="1" ht="24.75" customHeight="1">
      <c r="A244" s="167">
        <v>8889461747</v>
      </c>
      <c r="B244" s="167" t="s">
        <v>546</v>
      </c>
      <c r="C244" s="96" t="s">
        <v>335</v>
      </c>
      <c r="D244" s="166" t="s">
        <v>547</v>
      </c>
      <c r="E244" s="382"/>
      <c r="F244" s="383" t="s">
        <v>19</v>
      </c>
      <c r="G244" s="167"/>
      <c r="H244" s="384"/>
      <c r="I244" s="209" t="s">
        <v>336</v>
      </c>
      <c r="J244" s="167">
        <v>30</v>
      </c>
      <c r="K244" s="167">
        <v>1</v>
      </c>
      <c r="L244" s="386">
        <v>580537.6</v>
      </c>
      <c r="M244" s="380">
        <v>44547</v>
      </c>
      <c r="N244" s="380">
        <v>44636</v>
      </c>
      <c r="O244" s="380">
        <v>45223</v>
      </c>
      <c r="P244" s="84">
        <v>0.77</v>
      </c>
      <c r="Q244" s="378">
        <v>452055.18</v>
      </c>
      <c r="R244" s="167" t="s">
        <v>337</v>
      </c>
    </row>
    <row r="245" spans="1:18" s="238" customFormat="1" ht="23.25" customHeight="1">
      <c r="A245" s="167" t="s">
        <v>338</v>
      </c>
      <c r="B245" s="167" t="s">
        <v>548</v>
      </c>
      <c r="C245" s="96" t="s">
        <v>339</v>
      </c>
      <c r="D245" s="166" t="s">
        <v>549</v>
      </c>
      <c r="E245" s="382"/>
      <c r="F245" s="383" t="s">
        <v>19</v>
      </c>
      <c r="G245" s="167"/>
      <c r="H245" s="384"/>
      <c r="I245" s="209" t="s">
        <v>340</v>
      </c>
      <c r="J245" s="167">
        <v>10</v>
      </c>
      <c r="K245" s="167">
        <v>6</v>
      </c>
      <c r="L245" s="386">
        <v>548028.74</v>
      </c>
      <c r="M245" s="380">
        <v>44727</v>
      </c>
      <c r="N245" s="380">
        <v>44809</v>
      </c>
      <c r="O245" s="380">
        <v>45196</v>
      </c>
      <c r="P245" s="84">
        <v>0.59</v>
      </c>
      <c r="Q245" s="378">
        <v>270951.47</v>
      </c>
      <c r="R245" s="167" t="s">
        <v>341</v>
      </c>
    </row>
    <row r="246" spans="1:18" s="238" customFormat="1" ht="35.25" customHeight="1">
      <c r="A246" s="103" t="s">
        <v>342</v>
      </c>
      <c r="B246" s="103" t="s">
        <v>550</v>
      </c>
      <c r="C246" s="99" t="s">
        <v>343</v>
      </c>
      <c r="D246" s="599" t="s">
        <v>551</v>
      </c>
      <c r="E246" s="387"/>
      <c r="F246" s="388"/>
      <c r="G246" s="103" t="s">
        <v>19</v>
      </c>
      <c r="H246" s="389"/>
      <c r="I246" s="157" t="s">
        <v>344</v>
      </c>
      <c r="J246" s="167">
        <v>80</v>
      </c>
      <c r="K246" s="167">
        <v>8</v>
      </c>
      <c r="L246" s="386">
        <v>537000</v>
      </c>
      <c r="M246" s="380">
        <v>44768</v>
      </c>
      <c r="N246" s="380">
        <v>44830</v>
      </c>
      <c r="O246" s="380">
        <v>45241</v>
      </c>
      <c r="P246" s="84">
        <v>0.21</v>
      </c>
      <c r="Q246" s="378">
        <v>107400</v>
      </c>
      <c r="R246" s="167" t="s">
        <v>341</v>
      </c>
    </row>
    <row r="247" spans="1:18" s="238" customFormat="1" ht="27" customHeight="1">
      <c r="A247" s="390">
        <v>9227823071</v>
      </c>
      <c r="B247" s="1006" t="s">
        <v>605</v>
      </c>
      <c r="C247" s="391" t="s">
        <v>345</v>
      </c>
      <c r="D247" s="646" t="s">
        <v>602</v>
      </c>
      <c r="E247" s="392"/>
      <c r="F247" s="393" t="s">
        <v>19</v>
      </c>
      <c r="G247" s="394"/>
      <c r="H247" s="395"/>
      <c r="I247" s="396" t="s">
        <v>346</v>
      </c>
      <c r="J247" s="856">
        <v>10</v>
      </c>
      <c r="K247" s="856">
        <v>4</v>
      </c>
      <c r="L247" s="386">
        <v>1452037.28</v>
      </c>
      <c r="M247" s="731">
        <v>44797</v>
      </c>
      <c r="N247" s="380">
        <v>44834</v>
      </c>
      <c r="O247" s="380">
        <v>45198</v>
      </c>
      <c r="P247" s="84">
        <v>0.85</v>
      </c>
      <c r="Q247" s="378">
        <v>300123.42</v>
      </c>
      <c r="R247" s="167"/>
    </row>
    <row r="248" spans="1:18" s="238" customFormat="1" ht="27" customHeight="1">
      <c r="A248" s="397">
        <v>9227865319</v>
      </c>
      <c r="B248" s="1007"/>
      <c r="C248" s="398" t="s">
        <v>347</v>
      </c>
      <c r="D248" s="647"/>
      <c r="E248" s="399"/>
      <c r="F248" s="381" t="s">
        <v>19</v>
      </c>
      <c r="G248" s="400"/>
      <c r="H248" s="401"/>
      <c r="I248" s="402" t="s">
        <v>348</v>
      </c>
      <c r="J248" s="857"/>
      <c r="K248" s="857"/>
      <c r="L248" s="386">
        <v>1386111.29</v>
      </c>
      <c r="M248" s="731"/>
      <c r="N248" s="380">
        <v>44834</v>
      </c>
      <c r="O248" s="380">
        <v>45198</v>
      </c>
      <c r="P248" s="84">
        <v>0.97</v>
      </c>
      <c r="Q248" s="378">
        <v>749029.33</v>
      </c>
      <c r="R248" s="167">
        <v>10</v>
      </c>
    </row>
    <row r="249" spans="1:18" s="238" customFormat="1" ht="26.25" customHeight="1">
      <c r="A249" s="828" t="s">
        <v>349</v>
      </c>
      <c r="B249" s="673" t="s">
        <v>552</v>
      </c>
      <c r="C249" s="391" t="s">
        <v>350</v>
      </c>
      <c r="D249" s="646" t="s">
        <v>553</v>
      </c>
      <c r="E249" s="831"/>
      <c r="F249" s="673" t="s">
        <v>19</v>
      </c>
      <c r="G249" s="836"/>
      <c r="H249" s="814"/>
      <c r="I249" s="815" t="s">
        <v>351</v>
      </c>
      <c r="J249" s="794">
        <v>10</v>
      </c>
      <c r="K249" s="794">
        <v>5</v>
      </c>
      <c r="L249" s="386">
        <v>1471726.56</v>
      </c>
      <c r="M249" s="738" t="s">
        <v>352</v>
      </c>
      <c r="N249" s="738">
        <v>44860</v>
      </c>
      <c r="O249" s="738">
        <v>45224</v>
      </c>
      <c r="P249" s="842">
        <v>0.85</v>
      </c>
      <c r="Q249" s="826">
        <v>830883.38</v>
      </c>
      <c r="R249" s="794">
        <v>10</v>
      </c>
    </row>
    <row r="250" spans="1:18" s="238" customFormat="1" ht="27" customHeight="1">
      <c r="A250" s="849"/>
      <c r="B250" s="674"/>
      <c r="C250" s="391" t="s">
        <v>353</v>
      </c>
      <c r="D250" s="676"/>
      <c r="E250" s="851"/>
      <c r="F250" s="834"/>
      <c r="G250" s="853"/>
      <c r="H250" s="845"/>
      <c r="I250" s="847"/>
      <c r="J250" s="811"/>
      <c r="K250" s="811"/>
      <c r="L250" s="386">
        <v>-115120.47</v>
      </c>
      <c r="M250" s="802"/>
      <c r="N250" s="802"/>
      <c r="O250" s="802"/>
      <c r="P250" s="843"/>
      <c r="Q250" s="827"/>
      <c r="R250" s="801"/>
    </row>
    <row r="251" spans="1:18" s="238" customFormat="1" ht="13.5" customHeight="1">
      <c r="A251" s="850"/>
      <c r="B251" s="674"/>
      <c r="C251" s="406" t="s">
        <v>330</v>
      </c>
      <c r="D251" s="676"/>
      <c r="E251" s="852"/>
      <c r="F251" s="835"/>
      <c r="G251" s="854"/>
      <c r="H251" s="846"/>
      <c r="I251" s="848"/>
      <c r="J251" s="811"/>
      <c r="K251" s="811"/>
      <c r="L251" s="386">
        <v>115120.47</v>
      </c>
      <c r="M251" s="802"/>
      <c r="N251" s="786"/>
      <c r="O251" s="786"/>
      <c r="P251" s="84">
        <v>0</v>
      </c>
      <c r="Q251" s="378"/>
      <c r="R251" s="167">
        <v>11</v>
      </c>
    </row>
    <row r="252" spans="1:18" s="238" customFormat="1" ht="27" customHeight="1">
      <c r="A252" s="828" t="s">
        <v>354</v>
      </c>
      <c r="B252" s="674"/>
      <c r="C252" s="391" t="s">
        <v>355</v>
      </c>
      <c r="D252" s="676"/>
      <c r="E252" s="831"/>
      <c r="F252" s="673" t="s">
        <v>19</v>
      </c>
      <c r="G252" s="836"/>
      <c r="H252" s="814"/>
      <c r="I252" s="815" t="s">
        <v>356</v>
      </c>
      <c r="J252" s="803"/>
      <c r="K252" s="803"/>
      <c r="L252" s="386">
        <v>1013786.53</v>
      </c>
      <c r="M252" s="802"/>
      <c r="N252" s="738">
        <v>44859</v>
      </c>
      <c r="O252" s="738">
        <v>45223</v>
      </c>
      <c r="P252" s="842">
        <v>0.92</v>
      </c>
      <c r="Q252" s="826">
        <v>304135.96</v>
      </c>
      <c r="R252" s="794">
        <v>10</v>
      </c>
    </row>
    <row r="253" spans="1:18" s="238" customFormat="1" ht="27" customHeight="1">
      <c r="A253" s="829"/>
      <c r="B253" s="674"/>
      <c r="C253" s="391" t="s">
        <v>357</v>
      </c>
      <c r="D253" s="676"/>
      <c r="E253" s="832"/>
      <c r="F253" s="834"/>
      <c r="G253" s="837"/>
      <c r="H253" s="855"/>
      <c r="I253" s="839"/>
      <c r="J253" s="840"/>
      <c r="K253" s="840"/>
      <c r="L253" s="385">
        <v>-106672.46</v>
      </c>
      <c r="M253" s="840"/>
      <c r="N253" s="840"/>
      <c r="O253" s="840"/>
      <c r="P253" s="789"/>
      <c r="Q253" s="841"/>
      <c r="R253" s="789"/>
    </row>
    <row r="254" spans="1:18" s="238" customFormat="1" ht="16.5" customHeight="1">
      <c r="A254" s="830"/>
      <c r="B254" s="675"/>
      <c r="C254" s="406" t="s">
        <v>330</v>
      </c>
      <c r="D254" s="647"/>
      <c r="E254" s="833"/>
      <c r="F254" s="835"/>
      <c r="G254" s="838"/>
      <c r="H254" s="822"/>
      <c r="I254" s="823"/>
      <c r="J254" s="789"/>
      <c r="K254" s="789"/>
      <c r="L254" s="385">
        <v>106672.46</v>
      </c>
      <c r="M254" s="789"/>
      <c r="N254" s="789"/>
      <c r="O254" s="789"/>
      <c r="P254" s="404">
        <v>0</v>
      </c>
      <c r="Q254" s="405"/>
      <c r="R254" s="12">
        <v>11</v>
      </c>
    </row>
    <row r="255" spans="1:18" s="238" customFormat="1" ht="27" customHeight="1">
      <c r="A255" s="817" t="s">
        <v>358</v>
      </c>
      <c r="B255" s="673" t="s">
        <v>554</v>
      </c>
      <c r="C255" s="391" t="s">
        <v>359</v>
      </c>
      <c r="D255" s="646" t="s">
        <v>555</v>
      </c>
      <c r="E255" s="819"/>
      <c r="F255" s="812" t="s">
        <v>19</v>
      </c>
      <c r="G255" s="813"/>
      <c r="H255" s="814"/>
      <c r="I255" s="815" t="s">
        <v>360</v>
      </c>
      <c r="J255" s="794">
        <v>10</v>
      </c>
      <c r="K255" s="794">
        <v>9</v>
      </c>
      <c r="L255" s="385">
        <v>2603015.95</v>
      </c>
      <c r="M255" s="738">
        <v>44812</v>
      </c>
      <c r="N255" s="738">
        <v>44869</v>
      </c>
      <c r="O255" s="738">
        <v>45233</v>
      </c>
      <c r="P255" s="404">
        <v>0.7</v>
      </c>
      <c r="Q255" s="405">
        <v>2059894.06</v>
      </c>
      <c r="R255" s="12">
        <v>10</v>
      </c>
    </row>
    <row r="256" spans="1:18" s="238" customFormat="1" ht="12.75" customHeight="1">
      <c r="A256" s="818"/>
      <c r="B256" s="674"/>
      <c r="C256" s="379" t="s">
        <v>330</v>
      </c>
      <c r="D256" s="676"/>
      <c r="E256" s="820"/>
      <c r="F256" s="821"/>
      <c r="G256" s="822"/>
      <c r="H256" s="822"/>
      <c r="I256" s="823"/>
      <c r="J256" s="811"/>
      <c r="K256" s="811"/>
      <c r="L256" s="385">
        <v>257256.04</v>
      </c>
      <c r="M256" s="802"/>
      <c r="N256" s="786"/>
      <c r="O256" s="786"/>
      <c r="P256" s="404">
        <v>0</v>
      </c>
      <c r="Q256" s="405"/>
      <c r="R256" s="12">
        <v>11</v>
      </c>
    </row>
    <row r="257" spans="1:18" s="238" customFormat="1" ht="34.5" customHeight="1">
      <c r="A257" s="817" t="s">
        <v>361</v>
      </c>
      <c r="B257" s="674"/>
      <c r="C257" s="407" t="s">
        <v>362</v>
      </c>
      <c r="D257" s="676"/>
      <c r="E257" s="819"/>
      <c r="F257" s="812" t="s">
        <v>19</v>
      </c>
      <c r="G257" s="813"/>
      <c r="H257" s="814"/>
      <c r="I257" s="815" t="s">
        <v>363</v>
      </c>
      <c r="J257" s="803"/>
      <c r="K257" s="803"/>
      <c r="L257" s="386" t="s">
        <v>364</v>
      </c>
      <c r="M257" s="803"/>
      <c r="N257" s="738">
        <v>44868</v>
      </c>
      <c r="O257" s="738">
        <v>45232</v>
      </c>
      <c r="P257" s="84">
        <v>0.58</v>
      </c>
      <c r="Q257" s="378">
        <v>1185157.57</v>
      </c>
      <c r="R257" s="167">
        <v>10</v>
      </c>
    </row>
    <row r="258" spans="1:18" s="238" customFormat="1" ht="20.25" customHeight="1">
      <c r="A258" s="824"/>
      <c r="B258" s="675"/>
      <c r="C258" s="379" t="s">
        <v>330</v>
      </c>
      <c r="D258" s="647"/>
      <c r="E258" s="825"/>
      <c r="F258" s="789"/>
      <c r="G258" s="806"/>
      <c r="H258" s="806"/>
      <c r="I258" s="816"/>
      <c r="J258" s="789"/>
      <c r="K258" s="789"/>
      <c r="L258" s="386">
        <v>181507.96</v>
      </c>
      <c r="M258" s="789"/>
      <c r="N258" s="786"/>
      <c r="O258" s="786"/>
      <c r="P258" s="84">
        <v>0</v>
      </c>
      <c r="Q258" s="378"/>
      <c r="R258" s="167">
        <v>11</v>
      </c>
    </row>
    <row r="259" spans="1:18" s="238" customFormat="1" ht="23.25" customHeight="1">
      <c r="A259" s="790" t="s">
        <v>365</v>
      </c>
      <c r="B259" s="677" t="s">
        <v>556</v>
      </c>
      <c r="C259" s="620" t="s">
        <v>366</v>
      </c>
      <c r="D259" s="680" t="s">
        <v>557</v>
      </c>
      <c r="E259" s="792"/>
      <c r="F259" s="794" t="s">
        <v>19</v>
      </c>
      <c r="G259" s="795"/>
      <c r="H259" s="797"/>
      <c r="I259" s="809" t="s">
        <v>367</v>
      </c>
      <c r="J259" s="794">
        <v>10</v>
      </c>
      <c r="K259" s="794">
        <v>2</v>
      </c>
      <c r="L259" s="386">
        <v>880313</v>
      </c>
      <c r="M259" s="738">
        <v>44832</v>
      </c>
      <c r="N259" s="738">
        <v>44924</v>
      </c>
      <c r="O259" s="738">
        <v>45288</v>
      </c>
      <c r="P259" s="84">
        <v>0.75</v>
      </c>
      <c r="Q259" s="378">
        <v>703189.59</v>
      </c>
      <c r="R259" s="167">
        <v>10</v>
      </c>
    </row>
    <row r="260" spans="1:18" s="238" customFormat="1" ht="13.5" customHeight="1">
      <c r="A260" s="791"/>
      <c r="B260" s="678"/>
      <c r="C260" s="621" t="s">
        <v>330</v>
      </c>
      <c r="D260" s="681"/>
      <c r="E260" s="793"/>
      <c r="F260" s="801"/>
      <c r="G260" s="796"/>
      <c r="H260" s="798"/>
      <c r="I260" s="810"/>
      <c r="J260" s="811"/>
      <c r="K260" s="811"/>
      <c r="L260" s="386">
        <v>123729.78</v>
      </c>
      <c r="M260" s="802"/>
      <c r="N260" s="786"/>
      <c r="O260" s="786"/>
      <c r="P260" s="84">
        <v>0</v>
      </c>
      <c r="Q260" s="378"/>
      <c r="R260" s="167">
        <v>11</v>
      </c>
    </row>
    <row r="261" spans="1:18" s="238" customFormat="1" ht="21" customHeight="1">
      <c r="A261" s="790" t="s">
        <v>368</v>
      </c>
      <c r="B261" s="678"/>
      <c r="C261" s="622" t="s">
        <v>369</v>
      </c>
      <c r="D261" s="681"/>
      <c r="E261" s="792"/>
      <c r="F261" s="794" t="s">
        <v>19</v>
      </c>
      <c r="G261" s="795"/>
      <c r="H261" s="797"/>
      <c r="I261" s="807" t="s">
        <v>370</v>
      </c>
      <c r="J261" s="811"/>
      <c r="K261" s="811"/>
      <c r="L261" s="386">
        <v>944813.56</v>
      </c>
      <c r="M261" s="803"/>
      <c r="N261" s="738">
        <v>44925</v>
      </c>
      <c r="O261" s="738">
        <v>45289</v>
      </c>
      <c r="P261" s="84">
        <v>0.75</v>
      </c>
      <c r="Q261" s="378">
        <v>532551.98</v>
      </c>
      <c r="R261" s="167"/>
    </row>
    <row r="262" spans="1:18" s="238" customFormat="1" ht="15" customHeight="1">
      <c r="A262" s="804"/>
      <c r="B262" s="678"/>
      <c r="C262" s="621" t="s">
        <v>330</v>
      </c>
      <c r="D262" s="681"/>
      <c r="E262" s="805"/>
      <c r="F262" s="789"/>
      <c r="G262" s="806"/>
      <c r="H262" s="806"/>
      <c r="I262" s="808"/>
      <c r="J262" s="789"/>
      <c r="K262" s="789"/>
      <c r="L262" s="409">
        <v>46132.06</v>
      </c>
      <c r="M262" s="789"/>
      <c r="N262" s="789"/>
      <c r="O262" s="789"/>
      <c r="P262" s="403">
        <v>0</v>
      </c>
      <c r="Q262" s="102"/>
      <c r="R262" s="103">
        <v>11</v>
      </c>
    </row>
    <row r="263" spans="1:18" s="238" customFormat="1" ht="24" customHeight="1">
      <c r="A263" s="790" t="s">
        <v>371</v>
      </c>
      <c r="B263" s="678"/>
      <c r="C263" s="623" t="s">
        <v>372</v>
      </c>
      <c r="D263" s="681"/>
      <c r="E263" s="792"/>
      <c r="F263" s="794" t="s">
        <v>19</v>
      </c>
      <c r="G263" s="795"/>
      <c r="H263" s="797"/>
      <c r="I263" s="799" t="s">
        <v>356</v>
      </c>
      <c r="J263" s="794">
        <v>15</v>
      </c>
      <c r="K263" s="794">
        <v>6</v>
      </c>
      <c r="L263" s="409">
        <v>926200.26</v>
      </c>
      <c r="M263" s="738">
        <v>44894</v>
      </c>
      <c r="N263" s="738">
        <v>44936</v>
      </c>
      <c r="O263" s="738">
        <v>45300</v>
      </c>
      <c r="P263" s="403">
        <v>0.4</v>
      </c>
      <c r="Q263" s="102">
        <v>436888.89</v>
      </c>
      <c r="R263" s="103">
        <v>10</v>
      </c>
    </row>
    <row r="264" spans="1:18" s="238" customFormat="1" ht="15.75" customHeight="1">
      <c r="A264" s="791"/>
      <c r="B264" s="679"/>
      <c r="C264" s="621" t="s">
        <v>330</v>
      </c>
      <c r="D264" s="682"/>
      <c r="E264" s="793"/>
      <c r="F264" s="789"/>
      <c r="G264" s="796"/>
      <c r="H264" s="798"/>
      <c r="I264" s="800"/>
      <c r="J264" s="801"/>
      <c r="K264" s="801"/>
      <c r="L264" s="409">
        <v>142036.61</v>
      </c>
      <c r="M264" s="786"/>
      <c r="N264" s="786"/>
      <c r="O264" s="786"/>
      <c r="P264" s="403">
        <v>0</v>
      </c>
      <c r="Q264" s="102"/>
      <c r="R264" s="103">
        <v>11</v>
      </c>
    </row>
    <row r="265" spans="1:18" s="238" customFormat="1" ht="63" customHeight="1">
      <c r="A265" s="601" t="s">
        <v>373</v>
      </c>
      <c r="B265" s="1008" t="s">
        <v>606</v>
      </c>
      <c r="C265" s="601" t="s">
        <v>374</v>
      </c>
      <c r="D265" s="162" t="s">
        <v>607</v>
      </c>
      <c r="E265" s="384"/>
      <c r="F265" s="410"/>
      <c r="G265" s="167" t="s">
        <v>19</v>
      </c>
      <c r="H265" s="384"/>
      <c r="I265" s="408" t="s">
        <v>375</v>
      </c>
      <c r="J265" s="167">
        <v>15</v>
      </c>
      <c r="K265" s="167">
        <v>1</v>
      </c>
      <c r="L265" s="386">
        <v>645066.1</v>
      </c>
      <c r="M265" s="380">
        <v>44908</v>
      </c>
      <c r="N265" s="380">
        <v>45002</v>
      </c>
      <c r="O265" s="380">
        <v>45366</v>
      </c>
      <c r="P265" s="84">
        <v>0.06</v>
      </c>
      <c r="Q265" s="378"/>
      <c r="R265" s="167">
        <v>4</v>
      </c>
    </row>
    <row r="266" spans="1:122" ht="19.5" customHeight="1" thickBot="1">
      <c r="A266" s="787" t="s">
        <v>376</v>
      </c>
      <c r="B266" s="787"/>
      <c r="C266" s="787"/>
      <c r="D266" s="787"/>
      <c r="E266" s="787"/>
      <c r="F266" s="787"/>
      <c r="G266" s="787"/>
      <c r="H266" s="787"/>
      <c r="I266" s="787"/>
      <c r="J266" s="787"/>
      <c r="K266" s="787"/>
      <c r="L266" s="411">
        <f>SUM(L243:L265)</f>
        <v>14280721.62</v>
      </c>
      <c r="M266" s="412"/>
      <c r="N266" s="413"/>
      <c r="O266" s="412"/>
      <c r="P266" s="413"/>
      <c r="Q266" s="413"/>
      <c r="R266" s="413"/>
      <c r="S266" s="414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</row>
    <row r="267" spans="3:122" ht="12.75" customHeight="1">
      <c r="C267" s="415"/>
      <c r="D267" s="415"/>
      <c r="E267" s="415"/>
      <c r="F267" s="415"/>
      <c r="G267" s="415"/>
      <c r="H267" s="415"/>
      <c r="I267" s="416"/>
      <c r="J267" s="416"/>
      <c r="K267" s="416"/>
      <c r="L267" s="417"/>
      <c r="M267" s="413"/>
      <c r="N267" s="413"/>
      <c r="O267" s="788"/>
      <c r="P267" s="788"/>
      <c r="Q267" s="788"/>
      <c r="R267" s="788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</row>
    <row r="268" spans="1:122" ht="13.5" customHeight="1">
      <c r="A268" s="48" t="s">
        <v>32</v>
      </c>
      <c r="B268" s="48"/>
      <c r="C268" s="48"/>
      <c r="D268" s="48"/>
      <c r="E268" s="48"/>
      <c r="F268" s="48"/>
      <c r="G268" s="48"/>
      <c r="H268" s="48"/>
      <c r="I268" s="416"/>
      <c r="J268" s="416"/>
      <c r="K268" s="416"/>
      <c r="L268" s="418"/>
      <c r="M268" s="412"/>
      <c r="N268" s="413"/>
      <c r="O268" s="779"/>
      <c r="P268" s="779"/>
      <c r="Q268" s="779"/>
      <c r="R268" s="779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</row>
    <row r="269" spans="1:122" ht="8.25" customHeight="1">
      <c r="A269" s="336"/>
      <c r="B269" s="336"/>
      <c r="C269" s="336"/>
      <c r="D269" s="336"/>
      <c r="E269" s="336"/>
      <c r="F269" s="336"/>
      <c r="G269" s="336"/>
      <c r="H269" s="336"/>
      <c r="J269" s="780"/>
      <c r="K269" s="780"/>
      <c r="L269" s="780"/>
      <c r="M269" s="780"/>
      <c r="N269" s="780"/>
      <c r="O269" s="780"/>
      <c r="P269" s="780"/>
      <c r="Q269" s="780"/>
      <c r="R269" s="780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</row>
    <row r="270" spans="1:122" ht="12" customHeight="1">
      <c r="A270" s="269" t="s">
        <v>377</v>
      </c>
      <c r="B270" s="269"/>
      <c r="C270" s="230" t="s">
        <v>378</v>
      </c>
      <c r="D270" s="230"/>
      <c r="E270" s="336"/>
      <c r="F270" s="336"/>
      <c r="G270" s="336"/>
      <c r="H270" s="336"/>
      <c r="J270" s="164"/>
      <c r="K270" s="164"/>
      <c r="L270" s="781"/>
      <c r="M270" s="782"/>
      <c r="N270" s="781"/>
      <c r="O270" s="781"/>
      <c r="P270" s="164"/>
      <c r="Q270" s="164"/>
      <c r="R270" s="164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</row>
    <row r="271" spans="1:122" ht="12" customHeight="1">
      <c r="A271" s="230" t="s">
        <v>21</v>
      </c>
      <c r="B271" s="230"/>
      <c r="C271" s="230"/>
      <c r="D271" s="230"/>
      <c r="E271" s="419"/>
      <c r="F271" s="419"/>
      <c r="G271" s="419"/>
      <c r="H271" s="419"/>
      <c r="J271" s="420"/>
      <c r="K271" s="420"/>
      <c r="L271" s="421"/>
      <c r="P271" s="420"/>
      <c r="Q271" s="420"/>
      <c r="R271" s="420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</row>
    <row r="272" spans="1:122" ht="12" customHeight="1">
      <c r="A272" s="230" t="s">
        <v>22</v>
      </c>
      <c r="B272" s="230"/>
      <c r="C272" s="419"/>
      <c r="D272" s="419"/>
      <c r="E272" s="419"/>
      <c r="F272" s="419"/>
      <c r="G272" s="419"/>
      <c r="H272" s="419"/>
      <c r="I272" s="31"/>
      <c r="J272" s="31"/>
      <c r="K272" s="31"/>
      <c r="L272" s="31"/>
      <c r="M272" s="783"/>
      <c r="N272" s="783"/>
      <c r="O272" s="783"/>
      <c r="P272" s="784"/>
      <c r="Q272" s="31"/>
      <c r="R272" s="31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</row>
    <row r="273" spans="1:122" ht="13.5" customHeight="1">
      <c r="A273" s="230" t="s">
        <v>197</v>
      </c>
      <c r="B273" s="230"/>
      <c r="C273" s="419"/>
      <c r="D273" s="419"/>
      <c r="E273" s="419"/>
      <c r="F273" s="419"/>
      <c r="G273" s="419"/>
      <c r="H273" s="419"/>
      <c r="I273" s="31"/>
      <c r="J273" s="31"/>
      <c r="K273" s="31"/>
      <c r="L273" s="422"/>
      <c r="M273" s="785"/>
      <c r="N273" s="785"/>
      <c r="O273" s="785"/>
      <c r="P273" s="784"/>
      <c r="Q273" s="31"/>
      <c r="R273" s="31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</row>
    <row r="274" spans="1:122" ht="12" customHeight="1">
      <c r="A274" s="230" t="s">
        <v>24</v>
      </c>
      <c r="B274" s="230"/>
      <c r="C274" s="419"/>
      <c r="D274" s="419"/>
      <c r="E274" s="419"/>
      <c r="F274" s="419"/>
      <c r="G274" s="419"/>
      <c r="H274" s="419"/>
      <c r="I274" s="31"/>
      <c r="J274" s="31"/>
      <c r="K274" s="31"/>
      <c r="L274" s="31"/>
      <c r="M274" s="423"/>
      <c r="N274" s="31"/>
      <c r="O274" s="31"/>
      <c r="P274" s="31"/>
      <c r="Q274" s="31"/>
      <c r="R274" s="31"/>
      <c r="S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</row>
    <row r="275" spans="1:122" ht="12" customHeight="1">
      <c r="A275" s="230" t="s">
        <v>25</v>
      </c>
      <c r="B275" s="230"/>
      <c r="C275" s="419"/>
      <c r="D275" s="419"/>
      <c r="E275" s="419"/>
      <c r="F275" s="419"/>
      <c r="G275" s="419"/>
      <c r="H275" s="419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</row>
    <row r="276" spans="1:122" ht="12" customHeight="1">
      <c r="A276" s="230" t="s">
        <v>26</v>
      </c>
      <c r="B276" s="230"/>
      <c r="C276" s="419"/>
      <c r="D276" s="419"/>
      <c r="E276" s="419"/>
      <c r="F276" s="419"/>
      <c r="G276" s="419"/>
      <c r="H276" s="419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</row>
    <row r="277" spans="1:122" ht="12" customHeight="1">
      <c r="A277" s="230" t="s">
        <v>27</v>
      </c>
      <c r="B277" s="230"/>
      <c r="C277" s="419"/>
      <c r="D277" s="419"/>
      <c r="E277" s="419"/>
      <c r="F277" s="419"/>
      <c r="G277" s="419"/>
      <c r="H277" s="419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</row>
    <row r="278" spans="1:122" ht="12" customHeight="1">
      <c r="A278" s="228" t="s">
        <v>28</v>
      </c>
      <c r="B278" s="228"/>
      <c r="C278" s="424"/>
      <c r="D278" s="424"/>
      <c r="E278" s="424"/>
      <c r="F278" s="424"/>
      <c r="G278" s="424"/>
      <c r="H278" s="424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</row>
    <row r="279" spans="1:122" ht="12" customHeight="1">
      <c r="A279" s="228" t="s">
        <v>29</v>
      </c>
      <c r="B279" s="228"/>
      <c r="C279" s="424"/>
      <c r="D279" s="424"/>
      <c r="E279" s="424"/>
      <c r="F279" s="424"/>
      <c r="G279" s="424"/>
      <c r="H279" s="424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</row>
    <row r="280" spans="1:122" ht="12.75">
      <c r="A280" s="775" t="s">
        <v>379</v>
      </c>
      <c r="B280" s="775"/>
      <c r="C280" s="775"/>
      <c r="D280" s="775"/>
      <c r="E280" s="775"/>
      <c r="F280" s="775"/>
      <c r="G280" s="775"/>
      <c r="H280" s="775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</row>
    <row r="281" spans="1:9" s="425" customFormat="1" ht="9.75" customHeight="1">
      <c r="A281" s="776" t="s">
        <v>380</v>
      </c>
      <c r="B281" s="776"/>
      <c r="C281" s="776"/>
      <c r="D281" s="776"/>
      <c r="E281" s="776"/>
      <c r="F281" s="776"/>
      <c r="G281" s="776"/>
      <c r="H281" s="776"/>
      <c r="I281" s="776"/>
    </row>
    <row r="282" spans="19:122" ht="13.5" customHeight="1"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</row>
    <row r="283" spans="1:122" ht="16.5" customHeight="1">
      <c r="A283" s="426"/>
      <c r="B283" s="426"/>
      <c r="C283" s="777" t="s">
        <v>381</v>
      </c>
      <c r="D283" s="777"/>
      <c r="E283" s="777"/>
      <c r="F283" s="777"/>
      <c r="G283" s="777"/>
      <c r="H283" s="777"/>
      <c r="I283" s="777"/>
      <c r="J283" s="777"/>
      <c r="K283" s="777"/>
      <c r="L283" s="777"/>
      <c r="M283" s="777"/>
      <c r="N283" s="777"/>
      <c r="O283" s="777"/>
      <c r="P283" s="777"/>
      <c r="Q283" s="777"/>
      <c r="R283" s="777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</row>
    <row r="284" spans="1:122" ht="12.75" customHeight="1">
      <c r="A284" s="426"/>
      <c r="B284" s="426"/>
      <c r="C284" s="194"/>
      <c r="D284" s="194"/>
      <c r="E284" s="194"/>
      <c r="F284" s="194"/>
      <c r="G284" s="194"/>
      <c r="H284" s="194"/>
      <c r="I284" s="426"/>
      <c r="J284" s="194"/>
      <c r="K284" s="194"/>
      <c r="L284" s="194"/>
      <c r="M284" s="194"/>
      <c r="N284" s="194"/>
      <c r="O284" s="194"/>
      <c r="P284" s="194"/>
      <c r="Q284" s="427"/>
      <c r="R284" s="19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</row>
    <row r="285" spans="1:122" ht="14.25" customHeight="1">
      <c r="A285" s="428"/>
      <c r="B285" s="428"/>
      <c r="C285" s="778" t="s">
        <v>382</v>
      </c>
      <c r="D285" s="778"/>
      <c r="E285" s="778"/>
      <c r="F285" s="778"/>
      <c r="G285" s="778"/>
      <c r="H285" s="778"/>
      <c r="I285" s="778"/>
      <c r="J285" s="778"/>
      <c r="K285" s="778"/>
      <c r="L285" s="778"/>
      <c r="M285" s="778"/>
      <c r="N285" s="778"/>
      <c r="O285" s="778"/>
      <c r="P285" s="778"/>
      <c r="Q285" s="778"/>
      <c r="R285" s="778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</row>
    <row r="286" spans="1:122" ht="12.75" customHeight="1">
      <c r="A286" s="428"/>
      <c r="B286" s="428"/>
      <c r="C286" s="428"/>
      <c r="D286" s="428"/>
      <c r="E286" s="428"/>
      <c r="F286" s="428"/>
      <c r="G286" s="428"/>
      <c r="H286" s="428"/>
      <c r="I286" s="429"/>
      <c r="J286" s="428"/>
      <c r="K286" s="428"/>
      <c r="L286" s="430"/>
      <c r="M286" s="428"/>
      <c r="N286" s="431"/>
      <c r="O286" s="428"/>
      <c r="P286" s="432"/>
      <c r="Q286" s="430"/>
      <c r="R286" s="428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</row>
    <row r="287" spans="1:18" s="433" customFormat="1" ht="12.75" customHeight="1">
      <c r="A287" s="770" t="s">
        <v>5</v>
      </c>
      <c r="B287" s="666" t="s">
        <v>485</v>
      </c>
      <c r="C287" s="770" t="s">
        <v>6</v>
      </c>
      <c r="D287" s="666" t="s">
        <v>486</v>
      </c>
      <c r="E287" s="770" t="s">
        <v>7</v>
      </c>
      <c r="F287" s="770"/>
      <c r="G287" s="770"/>
      <c r="H287" s="770"/>
      <c r="I287" s="770" t="s">
        <v>8</v>
      </c>
      <c r="J287" s="774" t="s">
        <v>9</v>
      </c>
      <c r="K287" s="774" t="s">
        <v>10</v>
      </c>
      <c r="L287" s="770" t="s">
        <v>0</v>
      </c>
      <c r="M287" s="770" t="s">
        <v>2</v>
      </c>
      <c r="N287" s="770" t="s">
        <v>11</v>
      </c>
      <c r="O287" s="770" t="s">
        <v>12</v>
      </c>
      <c r="P287" s="770" t="s">
        <v>1</v>
      </c>
      <c r="Q287" s="770" t="s">
        <v>13</v>
      </c>
      <c r="R287" s="770" t="s">
        <v>14</v>
      </c>
    </row>
    <row r="288" spans="1:18" s="433" customFormat="1" ht="41.25" customHeight="1">
      <c r="A288" s="770"/>
      <c r="B288" s="667"/>
      <c r="C288" s="770"/>
      <c r="D288" s="667"/>
      <c r="E288" s="603" t="s">
        <v>15</v>
      </c>
      <c r="F288" s="603" t="s">
        <v>16</v>
      </c>
      <c r="G288" s="603" t="s">
        <v>17</v>
      </c>
      <c r="H288" s="603" t="s">
        <v>18</v>
      </c>
      <c r="I288" s="770"/>
      <c r="J288" s="774"/>
      <c r="K288" s="774"/>
      <c r="L288" s="770"/>
      <c r="M288" s="770"/>
      <c r="N288" s="770"/>
      <c r="O288" s="770"/>
      <c r="P288" s="770"/>
      <c r="Q288" s="770"/>
      <c r="R288" s="770"/>
    </row>
    <row r="289" spans="1:18" s="436" customFormat="1" ht="30" customHeight="1">
      <c r="A289" s="642" t="s">
        <v>383</v>
      </c>
      <c r="B289" s="1009" t="s">
        <v>608</v>
      </c>
      <c r="C289" s="328" t="s">
        <v>384</v>
      </c>
      <c r="D289" s="668" t="s">
        <v>609</v>
      </c>
      <c r="E289" s="329" t="s">
        <v>19</v>
      </c>
      <c r="F289" s="329"/>
      <c r="G289" s="329"/>
      <c r="H289" s="434"/>
      <c r="I289" s="771" t="s">
        <v>385</v>
      </c>
      <c r="J289" s="642">
        <v>94</v>
      </c>
      <c r="K289" s="642">
        <v>66</v>
      </c>
      <c r="L289" s="245">
        <v>207490</v>
      </c>
      <c r="M289" s="761">
        <v>44041</v>
      </c>
      <c r="N289" s="761">
        <v>44245</v>
      </c>
      <c r="O289" s="761">
        <v>44808</v>
      </c>
      <c r="P289" s="435">
        <v>0.9</v>
      </c>
      <c r="Q289" s="772">
        <v>185668.69</v>
      </c>
      <c r="R289" s="644">
        <v>3</v>
      </c>
    </row>
    <row r="290" spans="1:18" s="436" customFormat="1" ht="22.5" customHeight="1">
      <c r="A290" s="735"/>
      <c r="B290" s="1010"/>
      <c r="C290" s="437" t="s">
        <v>386</v>
      </c>
      <c r="D290" s="669"/>
      <c r="E290" s="330"/>
      <c r="F290" s="330"/>
      <c r="G290" s="330"/>
      <c r="H290" s="438"/>
      <c r="I290" s="769"/>
      <c r="J290" s="769"/>
      <c r="K290" s="769"/>
      <c r="L290" s="439" t="s">
        <v>387</v>
      </c>
      <c r="M290" s="732"/>
      <c r="N290" s="732"/>
      <c r="O290" s="732"/>
      <c r="P290" s="435">
        <v>0.43</v>
      </c>
      <c r="Q290" s="773"/>
      <c r="R290" s="643"/>
    </row>
    <row r="291" spans="1:18" s="446" customFormat="1" ht="42" customHeight="1">
      <c r="A291" s="640">
        <v>8463545248</v>
      </c>
      <c r="B291" s="1003" t="s">
        <v>610</v>
      </c>
      <c r="C291" s="347" t="s">
        <v>389</v>
      </c>
      <c r="D291" s="762" t="s">
        <v>611</v>
      </c>
      <c r="E291" s="36" t="s">
        <v>19</v>
      </c>
      <c r="F291" s="640"/>
      <c r="G291" s="640"/>
      <c r="H291" s="640"/>
      <c r="I291" s="767" t="s">
        <v>390</v>
      </c>
      <c r="J291" s="640">
        <v>116</v>
      </c>
      <c r="K291" s="640">
        <v>116</v>
      </c>
      <c r="L291" s="172">
        <v>353211</v>
      </c>
      <c r="M291" s="739">
        <v>44175</v>
      </c>
      <c r="N291" s="739">
        <v>44467</v>
      </c>
      <c r="O291" s="739">
        <v>45190</v>
      </c>
      <c r="P291" s="20">
        <v>0.99</v>
      </c>
      <c r="Q291" s="172">
        <v>150165.69</v>
      </c>
      <c r="R291" s="640"/>
    </row>
    <row r="292" spans="1:18" s="446" customFormat="1" ht="29.25" customHeight="1">
      <c r="A292" s="642"/>
      <c r="B292" s="1010"/>
      <c r="C292" s="437" t="s">
        <v>388</v>
      </c>
      <c r="D292" s="669"/>
      <c r="E292" s="330"/>
      <c r="F292" s="642"/>
      <c r="G292" s="642"/>
      <c r="H292" s="642"/>
      <c r="I292" s="768"/>
      <c r="J292" s="642"/>
      <c r="K292" s="642"/>
      <c r="L292" s="252">
        <v>34994.58</v>
      </c>
      <c r="M292" s="761"/>
      <c r="N292" s="761"/>
      <c r="O292" s="761"/>
      <c r="P292" s="81"/>
      <c r="Q292" s="439">
        <v>34994.58</v>
      </c>
      <c r="R292" s="642"/>
    </row>
    <row r="293" spans="1:18" s="436" customFormat="1" ht="42" customHeight="1">
      <c r="A293" s="640" t="s">
        <v>391</v>
      </c>
      <c r="B293" s="640" t="s">
        <v>558</v>
      </c>
      <c r="C293" s="347" t="s">
        <v>392</v>
      </c>
      <c r="D293" s="762" t="s">
        <v>559</v>
      </c>
      <c r="E293" s="36"/>
      <c r="F293" s="36"/>
      <c r="G293" s="36" t="s">
        <v>19</v>
      </c>
      <c r="H293" s="444"/>
      <c r="I293" s="767" t="s">
        <v>393</v>
      </c>
      <c r="J293" s="735">
        <v>5</v>
      </c>
      <c r="K293" s="735">
        <v>4</v>
      </c>
      <c r="L293" s="245">
        <v>149311.56</v>
      </c>
      <c r="M293" s="732">
        <v>44669</v>
      </c>
      <c r="N293" s="732">
        <v>44739</v>
      </c>
      <c r="O293" s="732">
        <v>45183</v>
      </c>
      <c r="P293" s="20">
        <v>0.8</v>
      </c>
      <c r="Q293" s="172">
        <v>84464.9</v>
      </c>
      <c r="R293" s="640">
        <v>3</v>
      </c>
    </row>
    <row r="294" spans="1:18" s="436" customFormat="1" ht="22.5">
      <c r="A294" s="642"/>
      <c r="B294" s="642"/>
      <c r="C294" s="437" t="s">
        <v>388</v>
      </c>
      <c r="D294" s="669"/>
      <c r="E294" s="330"/>
      <c r="F294" s="330"/>
      <c r="G294" s="330"/>
      <c r="H294" s="438"/>
      <c r="I294" s="768"/>
      <c r="J294" s="769"/>
      <c r="K294" s="769"/>
      <c r="L294" s="439"/>
      <c r="M294" s="732"/>
      <c r="N294" s="732"/>
      <c r="O294" s="732"/>
      <c r="P294" s="81"/>
      <c r="Q294" s="439"/>
      <c r="R294" s="642"/>
    </row>
    <row r="295" spans="1:18" s="436" customFormat="1" ht="42" customHeight="1">
      <c r="A295" s="47">
        <v>9093759752</v>
      </c>
      <c r="B295" s="47" t="s">
        <v>560</v>
      </c>
      <c r="C295" s="247" t="s">
        <v>394</v>
      </c>
      <c r="D295" s="247" t="s">
        <v>561</v>
      </c>
      <c r="E295" s="47"/>
      <c r="F295" s="47"/>
      <c r="G295" s="47" t="s">
        <v>19</v>
      </c>
      <c r="H295" s="47"/>
      <c r="I295" s="447" t="s">
        <v>395</v>
      </c>
      <c r="J295" s="47">
        <v>7</v>
      </c>
      <c r="K295" s="47">
        <v>7</v>
      </c>
      <c r="L295" s="46">
        <v>298935.65</v>
      </c>
      <c r="M295" s="440">
        <v>44634</v>
      </c>
      <c r="N295" s="440">
        <v>44767</v>
      </c>
      <c r="O295" s="440">
        <v>45188</v>
      </c>
      <c r="P295" s="449">
        <v>0.9</v>
      </c>
      <c r="Q295" s="46">
        <v>99378.72</v>
      </c>
      <c r="R295" s="450">
        <v>3</v>
      </c>
    </row>
    <row r="296" spans="1:18" s="436" customFormat="1" ht="42" customHeight="1">
      <c r="A296" s="47" t="s">
        <v>396</v>
      </c>
      <c r="B296" s="36" t="s">
        <v>562</v>
      </c>
      <c r="C296" s="347" t="s">
        <v>397</v>
      </c>
      <c r="D296" s="347" t="s">
        <v>563</v>
      </c>
      <c r="E296" s="36"/>
      <c r="F296" s="36" t="s">
        <v>19</v>
      </c>
      <c r="G296" s="36"/>
      <c r="H296" s="36"/>
      <c r="I296" s="447" t="s">
        <v>398</v>
      </c>
      <c r="J296" s="47">
        <v>10</v>
      </c>
      <c r="K296" s="47">
        <v>7</v>
      </c>
      <c r="L296" s="46">
        <v>680675</v>
      </c>
      <c r="M296" s="440">
        <v>44771</v>
      </c>
      <c r="N296" s="440">
        <v>44816</v>
      </c>
      <c r="O296" s="440">
        <v>45115</v>
      </c>
      <c r="P296" s="449">
        <v>0.95</v>
      </c>
      <c r="Q296" s="46">
        <f>205902.06+169636.07+101923.18</f>
        <v>477461.31</v>
      </c>
      <c r="R296" s="47"/>
    </row>
    <row r="297" spans="1:18" s="436" customFormat="1" ht="42" customHeight="1">
      <c r="A297" s="47" t="s">
        <v>399</v>
      </c>
      <c r="B297" s="47" t="s">
        <v>564</v>
      </c>
      <c r="C297" s="297" t="s">
        <v>400</v>
      </c>
      <c r="D297" s="297" t="s">
        <v>563</v>
      </c>
      <c r="E297" s="47"/>
      <c r="F297" s="47" t="s">
        <v>19</v>
      </c>
      <c r="G297" s="47"/>
      <c r="H297" s="47"/>
      <c r="I297" s="447" t="s">
        <v>401</v>
      </c>
      <c r="J297" s="47">
        <v>205</v>
      </c>
      <c r="K297" s="47">
        <v>4</v>
      </c>
      <c r="L297" s="46">
        <v>1118374.8</v>
      </c>
      <c r="M297" s="440">
        <v>44771</v>
      </c>
      <c r="N297" s="440">
        <v>44831</v>
      </c>
      <c r="O297" s="440">
        <f>N297+480</f>
        <v>45311</v>
      </c>
      <c r="P297" s="449">
        <v>0.55</v>
      </c>
      <c r="Q297" s="46">
        <f>335512.44+298920.93</f>
        <v>634433.37</v>
      </c>
      <c r="R297" s="47"/>
    </row>
    <row r="298" spans="1:18" s="436" customFormat="1" ht="42" customHeight="1">
      <c r="A298" s="47" t="s">
        <v>402</v>
      </c>
      <c r="B298" s="47" t="s">
        <v>564</v>
      </c>
      <c r="C298" s="297" t="s">
        <v>403</v>
      </c>
      <c r="D298" s="297" t="s">
        <v>563</v>
      </c>
      <c r="E298" s="47"/>
      <c r="F298" s="47" t="s">
        <v>19</v>
      </c>
      <c r="G298" s="47"/>
      <c r="H298" s="47"/>
      <c r="I298" s="447" t="s">
        <v>404</v>
      </c>
      <c r="J298" s="47">
        <v>205</v>
      </c>
      <c r="K298" s="47">
        <v>4</v>
      </c>
      <c r="L298" s="46">
        <v>971202.4</v>
      </c>
      <c r="M298" s="440">
        <v>44771</v>
      </c>
      <c r="N298" s="440">
        <v>44855</v>
      </c>
      <c r="O298" s="440">
        <v>45334</v>
      </c>
      <c r="P298" s="449">
        <v>0.38</v>
      </c>
      <c r="Q298" s="46">
        <v>0</v>
      </c>
      <c r="R298" s="47"/>
    </row>
    <row r="299" spans="1:18" s="436" customFormat="1" ht="42" customHeight="1">
      <c r="A299" s="640">
        <v>8952097026</v>
      </c>
      <c r="B299" s="640" t="s">
        <v>565</v>
      </c>
      <c r="C299" s="442" t="s">
        <v>405</v>
      </c>
      <c r="D299" s="643" t="s">
        <v>566</v>
      </c>
      <c r="E299" s="36"/>
      <c r="F299" s="36" t="s">
        <v>19</v>
      </c>
      <c r="G299" s="36"/>
      <c r="H299" s="445"/>
      <c r="I299" s="767" t="s">
        <v>406</v>
      </c>
      <c r="J299" s="735">
        <v>271</v>
      </c>
      <c r="K299" s="735">
        <v>17</v>
      </c>
      <c r="L299" s="172">
        <v>313340.05</v>
      </c>
      <c r="M299" s="732">
        <v>44705</v>
      </c>
      <c r="N299" s="732">
        <v>44823</v>
      </c>
      <c r="O299" s="732">
        <v>45226</v>
      </c>
      <c r="P299" s="20">
        <v>0.75</v>
      </c>
      <c r="Q299" s="443">
        <v>29103.49</v>
      </c>
      <c r="R299" s="640"/>
    </row>
    <row r="300" spans="1:18" s="436" customFormat="1" ht="19.5" customHeight="1">
      <c r="A300" s="642"/>
      <c r="B300" s="641"/>
      <c r="C300" s="624" t="s">
        <v>388</v>
      </c>
      <c r="D300" s="644"/>
      <c r="E300" s="330"/>
      <c r="F300" s="330"/>
      <c r="G300" s="330"/>
      <c r="H300" s="438"/>
      <c r="I300" s="768"/>
      <c r="J300" s="735"/>
      <c r="K300" s="735"/>
      <c r="L300" s="252"/>
      <c r="M300" s="732"/>
      <c r="N300" s="732"/>
      <c r="O300" s="732"/>
      <c r="P300" s="81"/>
      <c r="Q300" s="439"/>
      <c r="R300" s="642"/>
    </row>
    <row r="301" spans="1:18" s="436" customFormat="1" ht="42" customHeight="1">
      <c r="A301" s="47">
        <v>8952068835</v>
      </c>
      <c r="B301" s="641"/>
      <c r="C301" s="297" t="s">
        <v>407</v>
      </c>
      <c r="D301" s="644"/>
      <c r="E301" s="47"/>
      <c r="F301" s="47" t="s">
        <v>19</v>
      </c>
      <c r="G301" s="47"/>
      <c r="H301" s="47"/>
      <c r="I301" s="247" t="s">
        <v>408</v>
      </c>
      <c r="J301" s="47">
        <v>271</v>
      </c>
      <c r="K301" s="47">
        <v>17</v>
      </c>
      <c r="L301" s="46">
        <v>790335</v>
      </c>
      <c r="M301" s="440">
        <v>44705</v>
      </c>
      <c r="N301" s="440">
        <v>44845</v>
      </c>
      <c r="O301" s="440">
        <v>45144</v>
      </c>
      <c r="P301" s="449">
        <v>1</v>
      </c>
      <c r="Q301" s="46">
        <v>336143.1</v>
      </c>
      <c r="R301" s="47"/>
    </row>
    <row r="302" spans="1:18" s="436" customFormat="1" ht="42" customHeight="1">
      <c r="A302" s="640" t="s">
        <v>409</v>
      </c>
      <c r="B302" s="641"/>
      <c r="C302" s="442" t="s">
        <v>410</v>
      </c>
      <c r="D302" s="644"/>
      <c r="E302" s="36"/>
      <c r="F302" s="36" t="s">
        <v>19</v>
      </c>
      <c r="G302" s="36"/>
      <c r="H302" s="445"/>
      <c r="I302" s="767" t="s">
        <v>411</v>
      </c>
      <c r="J302" s="735">
        <v>271</v>
      </c>
      <c r="K302" s="735">
        <v>17</v>
      </c>
      <c r="L302" s="172">
        <v>1096166.01</v>
      </c>
      <c r="M302" s="732">
        <v>44705</v>
      </c>
      <c r="N302" s="732">
        <v>45253</v>
      </c>
      <c r="O302" s="732">
        <v>45187</v>
      </c>
      <c r="P302" s="20">
        <v>0.76</v>
      </c>
      <c r="Q302" s="443">
        <v>261379.67</v>
      </c>
      <c r="R302" s="640"/>
    </row>
    <row r="303" spans="1:18" s="436" customFormat="1" ht="22.5">
      <c r="A303" s="642"/>
      <c r="B303" s="641"/>
      <c r="C303" s="624" t="s">
        <v>388</v>
      </c>
      <c r="D303" s="644"/>
      <c r="E303" s="330"/>
      <c r="F303" s="330"/>
      <c r="G303" s="330"/>
      <c r="H303" s="438"/>
      <c r="I303" s="768"/>
      <c r="J303" s="735"/>
      <c r="K303" s="735"/>
      <c r="L303" s="252"/>
      <c r="M303" s="732"/>
      <c r="N303" s="732"/>
      <c r="O303" s="732"/>
      <c r="P303" s="81"/>
      <c r="Q303" s="439"/>
      <c r="R303" s="642"/>
    </row>
    <row r="304" spans="1:18" s="436" customFormat="1" ht="42" customHeight="1">
      <c r="A304" s="697" t="s">
        <v>412</v>
      </c>
      <c r="B304" s="641"/>
      <c r="C304" s="347" t="s">
        <v>413</v>
      </c>
      <c r="D304" s="644"/>
      <c r="E304" s="347"/>
      <c r="F304" s="451" t="s">
        <v>19</v>
      </c>
      <c r="G304" s="347"/>
      <c r="H304" s="347"/>
      <c r="I304" s="764" t="s">
        <v>414</v>
      </c>
      <c r="J304" s="640">
        <v>271</v>
      </c>
      <c r="K304" s="640">
        <v>17</v>
      </c>
      <c r="L304" s="172">
        <v>723000.15</v>
      </c>
      <c r="M304" s="739">
        <v>44705</v>
      </c>
      <c r="N304" s="739">
        <v>44886</v>
      </c>
      <c r="O304" s="739">
        <v>45185</v>
      </c>
      <c r="P304" s="452">
        <v>0.8</v>
      </c>
      <c r="Q304" s="172">
        <f>306615.73+89715.69+90896.95+164730.21</f>
        <v>651958.58</v>
      </c>
      <c r="R304" s="762"/>
    </row>
    <row r="305" spans="1:18" s="436" customFormat="1" ht="22.5">
      <c r="A305" s="713"/>
      <c r="B305" s="641"/>
      <c r="C305" s="453" t="s">
        <v>388</v>
      </c>
      <c r="D305" s="644"/>
      <c r="E305" s="453"/>
      <c r="F305" s="453"/>
      <c r="G305" s="453"/>
      <c r="H305" s="453"/>
      <c r="I305" s="765"/>
      <c r="J305" s="641"/>
      <c r="K305" s="641"/>
      <c r="L305" s="454">
        <v>38569.36</v>
      </c>
      <c r="M305" s="760"/>
      <c r="N305" s="760"/>
      <c r="O305" s="760"/>
      <c r="P305" s="455"/>
      <c r="Q305" s="456">
        <v>38569.36</v>
      </c>
      <c r="R305" s="763"/>
    </row>
    <row r="306" spans="1:18" s="436" customFormat="1" ht="22.5">
      <c r="A306" s="698"/>
      <c r="B306" s="641"/>
      <c r="C306" s="437" t="s">
        <v>388</v>
      </c>
      <c r="D306" s="644"/>
      <c r="E306" s="437"/>
      <c r="F306" s="437"/>
      <c r="G306" s="437"/>
      <c r="H306" s="437"/>
      <c r="I306" s="766"/>
      <c r="J306" s="642"/>
      <c r="K306" s="642"/>
      <c r="L306" s="458">
        <v>25111.26</v>
      </c>
      <c r="M306" s="761"/>
      <c r="N306" s="761"/>
      <c r="O306" s="761"/>
      <c r="P306" s="437"/>
      <c r="Q306" s="458">
        <v>25111.26</v>
      </c>
      <c r="R306" s="669"/>
    </row>
    <row r="307" spans="1:18" s="436" customFormat="1" ht="42" customHeight="1">
      <c r="A307" s="459" t="s">
        <v>415</v>
      </c>
      <c r="B307" s="642"/>
      <c r="C307" s="297" t="s">
        <v>416</v>
      </c>
      <c r="D307" s="645"/>
      <c r="E307" s="47"/>
      <c r="F307" s="47" t="s">
        <v>19</v>
      </c>
      <c r="G307" s="47"/>
      <c r="H307" s="47"/>
      <c r="I307" s="247" t="s">
        <v>417</v>
      </c>
      <c r="J307" s="47">
        <v>271</v>
      </c>
      <c r="K307" s="47">
        <v>17</v>
      </c>
      <c r="L307" s="46">
        <v>972206.5</v>
      </c>
      <c r="M307" s="440">
        <v>44705</v>
      </c>
      <c r="N307" s="440">
        <v>44889</v>
      </c>
      <c r="O307" s="440">
        <v>45188</v>
      </c>
      <c r="P307" s="449">
        <v>0.34</v>
      </c>
      <c r="Q307" s="46">
        <f>223350.85</f>
        <v>223350.85</v>
      </c>
      <c r="R307" s="47"/>
    </row>
    <row r="308" spans="1:122" ht="30" customHeight="1" thickBot="1">
      <c r="A308" s="663" t="s">
        <v>418</v>
      </c>
      <c r="B308" s="663"/>
      <c r="C308" s="663"/>
      <c r="D308" s="663"/>
      <c r="E308" s="663"/>
      <c r="F308" s="663"/>
      <c r="G308" s="663"/>
      <c r="H308" s="663"/>
      <c r="I308" s="663"/>
      <c r="J308" s="663"/>
      <c r="K308" s="663"/>
      <c r="L308" s="460">
        <f>SUM(L289:L307)</f>
        <v>7772923.319999999</v>
      </c>
      <c r="M308" s="461"/>
      <c r="N308" s="462"/>
      <c r="O308" s="461"/>
      <c r="P308" s="463"/>
      <c r="Q308" s="464"/>
      <c r="R308" s="465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1:122" ht="12.75" customHeight="1">
      <c r="A309" s="466"/>
      <c r="B309" s="466"/>
      <c r="C309" s="467"/>
      <c r="D309" s="467"/>
      <c r="E309" s="467"/>
      <c r="F309" s="467"/>
      <c r="G309" s="467"/>
      <c r="H309" s="467"/>
      <c r="I309" s="468"/>
      <c r="J309" s="467"/>
      <c r="K309" s="467"/>
      <c r="L309" s="469"/>
      <c r="M309" s="470"/>
      <c r="N309" s="471"/>
      <c r="O309" s="472"/>
      <c r="P309" s="473"/>
      <c r="Q309" s="474"/>
      <c r="R309" s="475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1:122" ht="15.75" customHeight="1">
      <c r="A310" s="476" t="s">
        <v>32</v>
      </c>
      <c r="B310" s="476"/>
      <c r="C310" s="477"/>
      <c r="D310" s="477"/>
      <c r="E310" s="476"/>
      <c r="F310" s="476"/>
      <c r="G310" s="476"/>
      <c r="H310" s="476"/>
      <c r="I310" s="478"/>
      <c r="J310" s="479"/>
      <c r="K310" s="479"/>
      <c r="L310" s="480"/>
      <c r="M310" s="481"/>
      <c r="N310" s="482"/>
      <c r="O310" s="483"/>
      <c r="P310" s="484"/>
      <c r="Q310" s="474"/>
      <c r="R310" s="475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1:122" ht="12" customHeight="1">
      <c r="A311" s="485"/>
      <c r="B311" s="485"/>
      <c r="C311" s="486"/>
      <c r="D311" s="486"/>
      <c r="E311" s="485"/>
      <c r="F311" s="485"/>
      <c r="G311" s="485"/>
      <c r="H311" s="485"/>
      <c r="I311" s="478"/>
      <c r="J311" s="479"/>
      <c r="K311" s="479"/>
      <c r="L311" s="487"/>
      <c r="M311" s="481"/>
      <c r="N311" s="482"/>
      <c r="O311" s="483"/>
      <c r="P311" s="484"/>
      <c r="Q311" s="488"/>
      <c r="R311" s="489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1:122" ht="12.75" customHeight="1">
      <c r="A312" s="26" t="s">
        <v>21</v>
      </c>
      <c r="B312" s="26"/>
      <c r="C312" s="27"/>
      <c r="D312" s="27"/>
      <c r="E312" s="486"/>
      <c r="F312" s="486"/>
      <c r="G312" s="486"/>
      <c r="H312" s="486"/>
      <c r="I312" s="490"/>
      <c r="J312" s="486"/>
      <c r="K312" s="486"/>
      <c r="L312" s="491"/>
      <c r="M312" s="492"/>
      <c r="N312" s="482"/>
      <c r="O312" s="483"/>
      <c r="P312" s="484"/>
      <c r="Q312" s="474"/>
      <c r="R312" s="49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1:122" ht="12" customHeight="1">
      <c r="A313" s="26" t="s">
        <v>22</v>
      </c>
      <c r="B313" s="26"/>
      <c r="C313" s="27"/>
      <c r="D313" s="27"/>
      <c r="E313" s="486"/>
      <c r="F313" s="486"/>
      <c r="G313" s="486"/>
      <c r="H313" s="486"/>
      <c r="I313" s="490"/>
      <c r="J313" s="486"/>
      <c r="K313" s="486"/>
      <c r="L313" s="493"/>
      <c r="M313" s="494"/>
      <c r="N313" s="482"/>
      <c r="O313" s="483"/>
      <c r="P313" s="484"/>
      <c r="Q313" s="495"/>
      <c r="R313" s="494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1:122" ht="12.75" customHeight="1">
      <c r="A314" s="26" t="s">
        <v>197</v>
      </c>
      <c r="B314" s="26"/>
      <c r="C314" s="27"/>
      <c r="D314" s="27"/>
      <c r="E314" s="486"/>
      <c r="F314" s="486"/>
      <c r="G314" s="486"/>
      <c r="H314" s="486"/>
      <c r="I314" s="490"/>
      <c r="J314" s="486"/>
      <c r="K314" s="486"/>
      <c r="L314" s="493"/>
      <c r="M314" s="494"/>
      <c r="N314" s="482"/>
      <c r="O314" s="483"/>
      <c r="P314" s="484"/>
      <c r="Q314" s="495"/>
      <c r="R314" s="49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1:122" ht="12" customHeight="1">
      <c r="A315" s="26" t="s">
        <v>24</v>
      </c>
      <c r="B315" s="26"/>
      <c r="C315" s="27"/>
      <c r="D315" s="27"/>
      <c r="E315" s="486"/>
      <c r="F315" s="486"/>
      <c r="G315" s="486"/>
      <c r="H315" s="486"/>
      <c r="I315" s="490"/>
      <c r="J315" s="486"/>
      <c r="K315" s="486"/>
      <c r="L315" s="486"/>
      <c r="M315" s="494"/>
      <c r="N315" s="482"/>
      <c r="O315" s="483"/>
      <c r="P315" s="496"/>
      <c r="Q315" s="495"/>
      <c r="R315" s="494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1:122" ht="12" customHeight="1">
      <c r="A316" s="26" t="s">
        <v>25</v>
      </c>
      <c r="B316" s="26"/>
      <c r="C316" s="27"/>
      <c r="D316" s="27"/>
      <c r="E316" s="486"/>
      <c r="F316" s="486"/>
      <c r="G316" s="486"/>
      <c r="H316" s="486"/>
      <c r="I316" s="490"/>
      <c r="J316" s="486"/>
      <c r="K316" s="486"/>
      <c r="L316" s="486"/>
      <c r="M316" s="494"/>
      <c r="N316" s="482"/>
      <c r="O316" s="483"/>
      <c r="P316" s="496"/>
      <c r="Q316" s="495"/>
      <c r="R316" s="494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1:122" ht="12" customHeight="1">
      <c r="A317" s="26" t="s">
        <v>26</v>
      </c>
      <c r="B317" s="26"/>
      <c r="C317" s="27"/>
      <c r="D317" s="27"/>
      <c r="E317" s="486"/>
      <c r="F317" s="486"/>
      <c r="G317" s="486"/>
      <c r="H317" s="486"/>
      <c r="I317" s="490"/>
      <c r="J317" s="486"/>
      <c r="K317" s="486"/>
      <c r="L317" s="486"/>
      <c r="M317" s="494"/>
      <c r="N317" s="482"/>
      <c r="O317" s="483"/>
      <c r="P317" s="496"/>
      <c r="Q317" s="495"/>
      <c r="R317" s="494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1:122" ht="12" customHeight="1">
      <c r="A318" s="26" t="s">
        <v>27</v>
      </c>
      <c r="B318" s="26"/>
      <c r="C318" s="27"/>
      <c r="D318" s="27"/>
      <c r="E318" s="486"/>
      <c r="F318" s="486"/>
      <c r="G318" s="486"/>
      <c r="H318" s="486"/>
      <c r="I318" s="490"/>
      <c r="J318" s="486"/>
      <c r="K318" s="486"/>
      <c r="L318" s="486"/>
      <c r="M318" s="494"/>
      <c r="N318" s="482"/>
      <c r="O318" s="483"/>
      <c r="P318" s="496"/>
      <c r="Q318" s="495">
        <f>31.14*1.22</f>
        <v>37.9908</v>
      </c>
      <c r="R318" s="494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1:122" ht="12" customHeight="1">
      <c r="A319" s="497" t="s">
        <v>28</v>
      </c>
      <c r="B319" s="497"/>
      <c r="C319" s="498"/>
      <c r="D319" s="498"/>
      <c r="E319" s="499"/>
      <c r="F319" s="499"/>
      <c r="G319" s="499"/>
      <c r="H319" s="499"/>
      <c r="I319" s="490"/>
      <c r="J319" s="486"/>
      <c r="K319" s="486"/>
      <c r="L319" s="486"/>
      <c r="M319" s="494"/>
      <c r="N319" s="482"/>
      <c r="O319" s="483"/>
      <c r="P319" s="496"/>
      <c r="Q319" s="495"/>
      <c r="R319" s="494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1:122" ht="12" customHeight="1">
      <c r="A320" s="497" t="s">
        <v>29</v>
      </c>
      <c r="B320" s="497"/>
      <c r="C320" s="498"/>
      <c r="D320" s="498"/>
      <c r="E320" s="499"/>
      <c r="F320" s="499"/>
      <c r="G320" s="499"/>
      <c r="H320" s="499"/>
      <c r="I320" s="500"/>
      <c r="J320" s="499"/>
      <c r="K320" s="499"/>
      <c r="L320" s="499"/>
      <c r="M320" s="501"/>
      <c r="N320" s="482"/>
      <c r="O320" s="502"/>
      <c r="P320" s="496"/>
      <c r="Q320" s="503"/>
      <c r="R320" s="494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1:122" ht="12" customHeight="1">
      <c r="A321" s="497" t="s">
        <v>419</v>
      </c>
      <c r="B321" s="497"/>
      <c r="C321" s="498"/>
      <c r="D321" s="498"/>
      <c r="E321" s="500"/>
      <c r="F321" s="500"/>
      <c r="G321" s="500"/>
      <c r="H321" s="504"/>
      <c r="I321" s="490"/>
      <c r="J321" s="486"/>
      <c r="K321" s="486"/>
      <c r="L321" s="486"/>
      <c r="M321" s="486"/>
      <c r="N321" s="482"/>
      <c r="O321" s="490"/>
      <c r="P321" s="505"/>
      <c r="Q321" s="506"/>
      <c r="R321" s="486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9:122" ht="12" customHeight="1">
      <c r="I322" s="107"/>
      <c r="N322" s="104"/>
      <c r="P322" s="104"/>
      <c r="Q322" s="108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:122" ht="15.75">
      <c r="A323" s="507"/>
      <c r="B323" s="507"/>
      <c r="C323" s="664" t="s">
        <v>420</v>
      </c>
      <c r="D323" s="664"/>
      <c r="E323" s="665"/>
      <c r="F323" s="665"/>
      <c r="G323" s="665"/>
      <c r="H323" s="665"/>
      <c r="I323" s="665"/>
      <c r="J323" s="665"/>
      <c r="K323" s="665"/>
      <c r="L323" s="665"/>
      <c r="M323" s="665"/>
      <c r="N323" s="665"/>
      <c r="O323" s="665"/>
      <c r="P323" s="665"/>
      <c r="Q323" s="665"/>
      <c r="R323" s="665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:122" ht="12.75">
      <c r="A324" s="507"/>
      <c r="B324" s="507"/>
      <c r="C324" s="508"/>
      <c r="D324" s="508"/>
      <c r="E324" s="508"/>
      <c r="F324" s="508"/>
      <c r="G324" s="508"/>
      <c r="H324" s="508"/>
      <c r="I324" s="508"/>
      <c r="J324" s="508"/>
      <c r="K324" s="508"/>
      <c r="L324" s="509"/>
      <c r="M324" s="508"/>
      <c r="N324" s="508"/>
      <c r="O324" s="508"/>
      <c r="P324" s="508"/>
      <c r="Q324" s="510"/>
      <c r="R324" s="508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:122" ht="12.75">
      <c r="A325" s="507"/>
      <c r="B325" s="507"/>
      <c r="C325" s="756" t="s">
        <v>323</v>
      </c>
      <c r="D325" s="756"/>
      <c r="E325" s="665"/>
      <c r="F325" s="665"/>
      <c r="G325" s="665"/>
      <c r="H325" s="665"/>
      <c r="I325" s="665"/>
      <c r="J325" s="665"/>
      <c r="K325" s="665"/>
      <c r="L325" s="665"/>
      <c r="M325" s="665"/>
      <c r="N325" s="665"/>
      <c r="O325" s="665"/>
      <c r="P325" s="665"/>
      <c r="Q325" s="665"/>
      <c r="R325" s="66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:122" ht="13.5" thickBot="1">
      <c r="A326" s="507"/>
      <c r="B326" s="507"/>
      <c r="C326" s="507"/>
      <c r="D326" s="507"/>
      <c r="E326" s="507"/>
      <c r="F326" s="507"/>
      <c r="G326" s="507"/>
      <c r="H326" s="507"/>
      <c r="I326" s="511"/>
      <c r="J326" s="507"/>
      <c r="K326" s="507"/>
      <c r="L326" s="507"/>
      <c r="M326" s="507"/>
      <c r="N326" s="507"/>
      <c r="O326" s="507"/>
      <c r="P326" s="507"/>
      <c r="Q326" s="507"/>
      <c r="R326" s="507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12.75" customHeight="1">
      <c r="A327" s="661" t="s">
        <v>5</v>
      </c>
      <c r="B327" s="661" t="s">
        <v>577</v>
      </c>
      <c r="C327" s="661" t="s">
        <v>6</v>
      </c>
      <c r="D327" s="661" t="s">
        <v>486</v>
      </c>
      <c r="E327" s="757" t="s">
        <v>7</v>
      </c>
      <c r="F327" s="758"/>
      <c r="G327" s="758"/>
      <c r="H327" s="759"/>
      <c r="I327" s="661" t="s">
        <v>8</v>
      </c>
      <c r="J327" s="661" t="s">
        <v>9</v>
      </c>
      <c r="K327" s="661" t="s">
        <v>10</v>
      </c>
      <c r="L327" s="661" t="s">
        <v>0</v>
      </c>
      <c r="M327" s="661" t="s">
        <v>2</v>
      </c>
      <c r="N327" s="661" t="s">
        <v>11</v>
      </c>
      <c r="O327" s="661" t="s">
        <v>12</v>
      </c>
      <c r="P327" s="661" t="s">
        <v>1</v>
      </c>
      <c r="Q327" s="661" t="s">
        <v>13</v>
      </c>
      <c r="R327" s="661" t="s">
        <v>14</v>
      </c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36.75" thickBot="1">
      <c r="A328" s="752"/>
      <c r="B328" s="662"/>
      <c r="C328" s="752"/>
      <c r="D328" s="662"/>
      <c r="E328" s="512" t="s">
        <v>15</v>
      </c>
      <c r="F328" s="512" t="s">
        <v>16</v>
      </c>
      <c r="G328" s="512" t="s">
        <v>17</v>
      </c>
      <c r="H328" s="512" t="s">
        <v>18</v>
      </c>
      <c r="I328" s="752"/>
      <c r="J328" s="752"/>
      <c r="K328" s="752"/>
      <c r="L328" s="752"/>
      <c r="M328" s="752"/>
      <c r="N328" s="752"/>
      <c r="O328" s="752"/>
      <c r="P328" s="752"/>
      <c r="Q328" s="752"/>
      <c r="R328" s="752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1:122" ht="67.5" customHeight="1">
      <c r="A329" s="514" t="s">
        <v>422</v>
      </c>
      <c r="B329" s="514" t="s">
        <v>567</v>
      </c>
      <c r="C329" s="515" t="s">
        <v>423</v>
      </c>
      <c r="D329" s="515" t="s">
        <v>568</v>
      </c>
      <c r="E329" s="516"/>
      <c r="F329" s="516" t="s">
        <v>19</v>
      </c>
      <c r="G329" s="516"/>
      <c r="H329" s="516"/>
      <c r="I329" s="59" t="s">
        <v>424</v>
      </c>
      <c r="J329" s="516">
        <v>10</v>
      </c>
      <c r="K329" s="516">
        <v>7</v>
      </c>
      <c r="L329" s="517">
        <v>2942551.55</v>
      </c>
      <c r="M329" s="518">
        <v>44890</v>
      </c>
      <c r="N329" s="518">
        <v>44970</v>
      </c>
      <c r="O329" s="518">
        <v>45270</v>
      </c>
      <c r="P329" s="68">
        <v>0.28</v>
      </c>
      <c r="Q329" s="517">
        <v>794608.45</v>
      </c>
      <c r="R329" s="516">
        <v>6</v>
      </c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:122" ht="37.5" customHeight="1">
      <c r="A330" s="708">
        <v>9070878553</v>
      </c>
      <c r="B330" s="701" t="s">
        <v>569</v>
      </c>
      <c r="C330" s="520" t="s">
        <v>425</v>
      </c>
      <c r="D330" s="750" t="s">
        <v>570</v>
      </c>
      <c r="E330" s="457"/>
      <c r="F330" s="457"/>
      <c r="G330" s="457" t="s">
        <v>19</v>
      </c>
      <c r="H330" s="521"/>
      <c r="I330" s="710" t="s">
        <v>426</v>
      </c>
      <c r="J330" s="708">
        <v>82</v>
      </c>
      <c r="K330" s="521">
        <v>1</v>
      </c>
      <c r="L330" s="133">
        <v>188592.98</v>
      </c>
      <c r="M330" s="749">
        <v>44690</v>
      </c>
      <c r="N330" s="749">
        <v>44809</v>
      </c>
      <c r="O330" s="749">
        <v>45168</v>
      </c>
      <c r="P330" s="68">
        <v>0.97</v>
      </c>
      <c r="Q330" s="753">
        <v>180089.99</v>
      </c>
      <c r="R330" s="708">
        <v>3</v>
      </c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48" customHeight="1">
      <c r="A331" s="709"/>
      <c r="B331" s="702"/>
      <c r="C331" s="522" t="s">
        <v>421</v>
      </c>
      <c r="D331" s="751"/>
      <c r="E331" s="523"/>
      <c r="F331" s="523"/>
      <c r="G331" s="523"/>
      <c r="H331" s="524" t="s">
        <v>19</v>
      </c>
      <c r="I331" s="709"/>
      <c r="J331" s="709"/>
      <c r="K331" s="524"/>
      <c r="L331" s="218">
        <v>11520.27</v>
      </c>
      <c r="M331" s="709"/>
      <c r="N331" s="709"/>
      <c r="O331" s="709"/>
      <c r="P331" s="351">
        <v>0.06</v>
      </c>
      <c r="Q331" s="754"/>
      <c r="R331" s="709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42" customHeight="1">
      <c r="A332" s="516">
        <v>9232539434</v>
      </c>
      <c r="B332" s="516" t="s">
        <v>571</v>
      </c>
      <c r="C332" s="59" t="s">
        <v>427</v>
      </c>
      <c r="D332" s="59" t="s">
        <v>572</v>
      </c>
      <c r="E332" s="516"/>
      <c r="F332" s="516"/>
      <c r="G332" s="516"/>
      <c r="H332" s="516"/>
      <c r="I332" s="519" t="s">
        <v>428</v>
      </c>
      <c r="J332" s="516">
        <v>1</v>
      </c>
      <c r="K332" s="516">
        <v>1</v>
      </c>
      <c r="L332" s="517">
        <v>135532.43</v>
      </c>
      <c r="M332" s="518">
        <v>44719</v>
      </c>
      <c r="N332" s="518">
        <v>44771</v>
      </c>
      <c r="O332" s="518">
        <v>45220</v>
      </c>
      <c r="P332" s="525">
        <v>0.57</v>
      </c>
      <c r="Q332" s="517">
        <v>43123.08</v>
      </c>
      <c r="R332" s="526">
        <v>11</v>
      </c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63.75" customHeight="1">
      <c r="A333" s="516" t="s">
        <v>429</v>
      </c>
      <c r="B333" s="516" t="s">
        <v>571</v>
      </c>
      <c r="C333" s="515" t="s">
        <v>430</v>
      </c>
      <c r="D333" s="515" t="s">
        <v>572</v>
      </c>
      <c r="E333" s="516"/>
      <c r="F333" s="516"/>
      <c r="G333" s="516"/>
      <c r="H333" s="516"/>
      <c r="I333" s="59" t="s">
        <v>431</v>
      </c>
      <c r="J333" s="516">
        <v>1</v>
      </c>
      <c r="K333" s="516">
        <v>1</v>
      </c>
      <c r="L333" s="517">
        <v>136157.69</v>
      </c>
      <c r="M333" s="518">
        <v>44719</v>
      </c>
      <c r="N333" s="518">
        <v>44771</v>
      </c>
      <c r="O333" s="518">
        <v>45220</v>
      </c>
      <c r="P333" s="525">
        <v>0.55</v>
      </c>
      <c r="Q333" s="517">
        <v>42259.66</v>
      </c>
      <c r="R333" s="516" t="s">
        <v>432</v>
      </c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60" customHeight="1">
      <c r="A334" s="708" t="s">
        <v>433</v>
      </c>
      <c r="B334" s="703" t="s">
        <v>573</v>
      </c>
      <c r="C334" s="513" t="s">
        <v>434</v>
      </c>
      <c r="D334" s="743" t="s">
        <v>570</v>
      </c>
      <c r="E334" s="457"/>
      <c r="F334" s="457"/>
      <c r="G334" s="457" t="s">
        <v>19</v>
      </c>
      <c r="H334" s="457"/>
      <c r="I334" s="710" t="s">
        <v>435</v>
      </c>
      <c r="J334" s="708">
        <v>25</v>
      </c>
      <c r="K334" s="708">
        <v>2</v>
      </c>
      <c r="L334" s="441">
        <v>750183.18</v>
      </c>
      <c r="M334" s="749">
        <v>44785</v>
      </c>
      <c r="N334" s="749">
        <v>44869</v>
      </c>
      <c r="O334" s="749">
        <v>45188</v>
      </c>
      <c r="P334" s="527">
        <v>0.82</v>
      </c>
      <c r="Q334" s="755">
        <v>482453.68</v>
      </c>
      <c r="R334" s="708">
        <v>6</v>
      </c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31.5" customHeight="1">
      <c r="A335" s="709"/>
      <c r="B335" s="704"/>
      <c r="C335" s="602" t="s">
        <v>421</v>
      </c>
      <c r="D335" s="744"/>
      <c r="E335" s="523"/>
      <c r="F335" s="523"/>
      <c r="G335" s="523"/>
      <c r="H335" s="523" t="s">
        <v>19</v>
      </c>
      <c r="I335" s="709"/>
      <c r="J335" s="709"/>
      <c r="K335" s="709"/>
      <c r="L335" s="528" t="s">
        <v>436</v>
      </c>
      <c r="M335" s="709"/>
      <c r="N335" s="709"/>
      <c r="O335" s="709"/>
      <c r="P335" s="529">
        <v>0.35</v>
      </c>
      <c r="Q335" s="709"/>
      <c r="R335" s="709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39" customHeight="1">
      <c r="A336" s="516" t="s">
        <v>437</v>
      </c>
      <c r="B336" s="1008" t="s">
        <v>612</v>
      </c>
      <c r="C336" s="515" t="s">
        <v>438</v>
      </c>
      <c r="D336" s="324" t="s">
        <v>604</v>
      </c>
      <c r="E336" s="516"/>
      <c r="F336" s="516"/>
      <c r="G336" s="516" t="s">
        <v>19</v>
      </c>
      <c r="H336" s="516"/>
      <c r="I336" s="519" t="s">
        <v>393</v>
      </c>
      <c r="J336" s="516">
        <v>5</v>
      </c>
      <c r="K336" s="516">
        <v>2</v>
      </c>
      <c r="L336" s="517">
        <v>181278.76</v>
      </c>
      <c r="M336" s="518">
        <v>44726</v>
      </c>
      <c r="N336" s="518">
        <v>44846</v>
      </c>
      <c r="O336" s="518">
        <v>45145</v>
      </c>
      <c r="P336" s="525">
        <v>1</v>
      </c>
      <c r="Q336" s="517">
        <v>145697.07</v>
      </c>
      <c r="R336" s="516">
        <v>6</v>
      </c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30.75" customHeight="1">
      <c r="A337" s="514" t="s">
        <v>422</v>
      </c>
      <c r="B337" s="514" t="s">
        <v>574</v>
      </c>
      <c r="C337" s="515" t="s">
        <v>439</v>
      </c>
      <c r="D337" s="515" t="s">
        <v>575</v>
      </c>
      <c r="E337" s="516"/>
      <c r="F337" s="516"/>
      <c r="G337" s="516" t="s">
        <v>19</v>
      </c>
      <c r="H337" s="516"/>
      <c r="I337" s="59" t="s">
        <v>440</v>
      </c>
      <c r="J337" s="516">
        <v>111</v>
      </c>
      <c r="K337" s="516">
        <v>12</v>
      </c>
      <c r="L337" s="517">
        <v>1061489.18</v>
      </c>
      <c r="M337" s="518">
        <v>44909</v>
      </c>
      <c r="N337" s="518">
        <v>44970</v>
      </c>
      <c r="O337" s="518">
        <v>45269</v>
      </c>
      <c r="P337" s="525">
        <v>0.45</v>
      </c>
      <c r="Q337" s="517">
        <v>301889.79</v>
      </c>
      <c r="R337" s="516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26.25" customHeight="1">
      <c r="A338" s="516" t="s">
        <v>441</v>
      </c>
      <c r="B338" s="516" t="s">
        <v>532</v>
      </c>
      <c r="C338" s="515" t="s">
        <v>442</v>
      </c>
      <c r="D338" s="515" t="s">
        <v>531</v>
      </c>
      <c r="E338" s="516"/>
      <c r="F338" s="516"/>
      <c r="G338" s="516" t="s">
        <v>19</v>
      </c>
      <c r="H338" s="516"/>
      <c r="I338" s="59" t="s">
        <v>393</v>
      </c>
      <c r="J338" s="516">
        <v>48</v>
      </c>
      <c r="K338" s="516">
        <v>9</v>
      </c>
      <c r="L338" s="517">
        <v>316769.13</v>
      </c>
      <c r="M338" s="518">
        <v>44959</v>
      </c>
      <c r="N338" s="518">
        <v>44963</v>
      </c>
      <c r="O338" s="518">
        <v>45327</v>
      </c>
      <c r="P338" s="525">
        <v>0.55</v>
      </c>
      <c r="Q338" s="517">
        <v>0</v>
      </c>
      <c r="R338" s="516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36" customHeight="1">
      <c r="A339" s="457" t="s">
        <v>443</v>
      </c>
      <c r="B339" s="457" t="s">
        <v>532</v>
      </c>
      <c r="C339" s="513" t="s">
        <v>444</v>
      </c>
      <c r="D339" s="513" t="s">
        <v>531</v>
      </c>
      <c r="E339" s="457"/>
      <c r="F339" s="457"/>
      <c r="G339" s="457" t="s">
        <v>19</v>
      </c>
      <c r="H339" s="457"/>
      <c r="I339" s="131" t="s">
        <v>445</v>
      </c>
      <c r="J339" s="457">
        <v>45</v>
      </c>
      <c r="K339" s="457">
        <v>2</v>
      </c>
      <c r="L339" s="441">
        <v>149753.88</v>
      </c>
      <c r="M339" s="448">
        <v>45068</v>
      </c>
      <c r="N339" s="448">
        <v>45077</v>
      </c>
      <c r="O339" s="448">
        <v>45443</v>
      </c>
      <c r="P339" s="527">
        <v>0.27</v>
      </c>
      <c r="Q339" s="441">
        <v>29950.77</v>
      </c>
      <c r="R339" s="457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:122" ht="38.25" customHeight="1">
      <c r="A340" s="457">
        <v>9521565401</v>
      </c>
      <c r="B340" s="457" t="s">
        <v>576</v>
      </c>
      <c r="C340" s="513" t="s">
        <v>446</v>
      </c>
      <c r="D340" s="513" t="s">
        <v>570</v>
      </c>
      <c r="E340" s="457"/>
      <c r="F340" s="457" t="s">
        <v>19</v>
      </c>
      <c r="G340" s="457"/>
      <c r="H340" s="457"/>
      <c r="I340" s="131" t="s">
        <v>435</v>
      </c>
      <c r="J340" s="457">
        <v>30</v>
      </c>
      <c r="K340" s="457">
        <v>7</v>
      </c>
      <c r="L340" s="441">
        <v>1192146.35</v>
      </c>
      <c r="M340" s="448">
        <v>45086</v>
      </c>
      <c r="N340" s="448">
        <v>45078</v>
      </c>
      <c r="O340" s="448">
        <v>45442</v>
      </c>
      <c r="P340" s="527">
        <v>0.08</v>
      </c>
      <c r="Q340" s="441">
        <v>0</v>
      </c>
      <c r="R340" s="457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:122" ht="39" customHeight="1">
      <c r="A341" s="516" t="s">
        <v>447</v>
      </c>
      <c r="B341" s="516" t="s">
        <v>571</v>
      </c>
      <c r="C341" s="515" t="s">
        <v>448</v>
      </c>
      <c r="D341" s="515" t="s">
        <v>572</v>
      </c>
      <c r="E341" s="516"/>
      <c r="F341" s="516"/>
      <c r="G341" s="516"/>
      <c r="H341" s="516"/>
      <c r="I341" s="59" t="s">
        <v>449</v>
      </c>
      <c r="J341" s="516">
        <v>1</v>
      </c>
      <c r="K341" s="516">
        <v>1</v>
      </c>
      <c r="L341" s="517">
        <v>134962.31</v>
      </c>
      <c r="M341" s="518">
        <v>45097</v>
      </c>
      <c r="N341" s="518">
        <v>45128</v>
      </c>
      <c r="O341" s="518">
        <v>45487</v>
      </c>
      <c r="P341" s="525">
        <v>0.02</v>
      </c>
      <c r="Q341" s="517">
        <v>0</v>
      </c>
      <c r="R341" s="516">
        <v>11</v>
      </c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:122" ht="13.5" thickBot="1">
      <c r="A342" s="745" t="s">
        <v>418</v>
      </c>
      <c r="B342" s="746"/>
      <c r="C342" s="747"/>
      <c r="D342" s="747"/>
      <c r="E342" s="747"/>
      <c r="F342" s="747"/>
      <c r="G342" s="747"/>
      <c r="H342" s="747"/>
      <c r="I342" s="747"/>
      <c r="J342" s="747"/>
      <c r="K342" s="748"/>
      <c r="L342" s="356">
        <f>SUM(L329:L340)</f>
        <v>7065975.4</v>
      </c>
      <c r="M342" s="530"/>
      <c r="N342" s="358"/>
      <c r="O342" s="530"/>
      <c r="P342" s="531"/>
      <c r="Q342" s="532"/>
      <c r="R342" s="533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:122" ht="12.75">
      <c r="A343" s="534"/>
      <c r="B343" s="534"/>
      <c r="C343" s="535"/>
      <c r="D343" s="535"/>
      <c r="E343" s="535"/>
      <c r="F343" s="535"/>
      <c r="G343" s="535"/>
      <c r="H343" s="535"/>
      <c r="I343" s="536"/>
      <c r="J343" s="535"/>
      <c r="K343" s="535"/>
      <c r="L343" s="537"/>
      <c r="M343" s="538"/>
      <c r="N343" s="539"/>
      <c r="O343" s="540"/>
      <c r="P343" s="541"/>
      <c r="Q343" s="542"/>
      <c r="R343" s="542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15.75">
      <c r="A344" s="359" t="s">
        <v>32</v>
      </c>
      <c r="B344" s="359"/>
      <c r="C344" s="543"/>
      <c r="D344" s="543"/>
      <c r="E344" s="359"/>
      <c r="F344" s="359"/>
      <c r="G344" s="359"/>
      <c r="H344" s="359"/>
      <c r="I344" s="544"/>
      <c r="J344" s="362"/>
      <c r="K344" s="362"/>
      <c r="L344" s="363"/>
      <c r="M344" s="364"/>
      <c r="N344" s="545"/>
      <c r="O344" s="546"/>
      <c r="P344" s="547"/>
      <c r="Q344" s="542"/>
      <c r="R344" s="542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15.75">
      <c r="A345" s="548"/>
      <c r="B345" s="548"/>
      <c r="C345" s="367"/>
      <c r="D345" s="367"/>
      <c r="E345" s="548"/>
      <c r="F345" s="548"/>
      <c r="G345" s="548"/>
      <c r="H345" s="548"/>
      <c r="I345" s="544"/>
      <c r="J345" s="362"/>
      <c r="K345" s="362"/>
      <c r="L345" s="549"/>
      <c r="M345" s="364"/>
      <c r="N345" s="545"/>
      <c r="O345" s="546"/>
      <c r="P345" s="547"/>
      <c r="Q345" s="550"/>
      <c r="R345" s="550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12.75">
      <c r="A346" s="366" t="s">
        <v>21</v>
      </c>
      <c r="B346" s="366"/>
      <c r="C346" s="367"/>
      <c r="D346" s="367"/>
      <c r="E346" s="367"/>
      <c r="F346" s="367"/>
      <c r="G346" s="367"/>
      <c r="H346" s="367"/>
      <c r="I346" s="366"/>
      <c r="J346" s="367"/>
      <c r="K346" s="367"/>
      <c r="L346" s="551"/>
      <c r="M346" s="547"/>
      <c r="N346" s="545"/>
      <c r="O346" s="546"/>
      <c r="P346" s="547"/>
      <c r="Q346" s="542"/>
      <c r="R346" s="547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122" ht="12.75">
      <c r="A347" s="366" t="s">
        <v>22</v>
      </c>
      <c r="B347" s="366"/>
      <c r="C347" s="367"/>
      <c r="D347" s="367"/>
      <c r="E347" s="367"/>
      <c r="F347" s="367"/>
      <c r="G347" s="367"/>
      <c r="H347" s="367"/>
      <c r="I347" s="366"/>
      <c r="J347" s="367"/>
      <c r="K347" s="367"/>
      <c r="L347" s="552"/>
      <c r="M347" s="553"/>
      <c r="N347" s="545"/>
      <c r="O347" s="546"/>
      <c r="P347" s="547"/>
      <c r="Q347" s="553"/>
      <c r="R347" s="553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22" ht="12.75">
      <c r="A348" s="366" t="s">
        <v>450</v>
      </c>
      <c r="B348" s="366"/>
      <c r="C348" s="367"/>
      <c r="D348" s="367"/>
      <c r="E348" s="367"/>
      <c r="F348" s="367"/>
      <c r="G348" s="367"/>
      <c r="H348" s="367"/>
      <c r="I348" s="366"/>
      <c r="J348" s="367"/>
      <c r="K348" s="367"/>
      <c r="L348" s="552"/>
      <c r="M348" s="553"/>
      <c r="N348" s="545"/>
      <c r="O348" s="546"/>
      <c r="P348" s="547"/>
      <c r="Q348" s="553"/>
      <c r="R348" s="553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1:122" ht="12.75">
      <c r="A349" s="366" t="s">
        <v>24</v>
      </c>
      <c r="B349" s="366"/>
      <c r="C349" s="367"/>
      <c r="D349" s="367"/>
      <c r="E349" s="367"/>
      <c r="F349" s="367"/>
      <c r="G349" s="367"/>
      <c r="H349" s="367"/>
      <c r="I349" s="366"/>
      <c r="J349" s="367"/>
      <c r="K349" s="367"/>
      <c r="L349" s="367"/>
      <c r="M349" s="553"/>
      <c r="N349" s="545"/>
      <c r="O349" s="546"/>
      <c r="P349" s="553"/>
      <c r="Q349" s="553"/>
      <c r="R349" s="553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1:122" ht="12.75">
      <c r="A350" s="366" t="s">
        <v>25</v>
      </c>
      <c r="B350" s="366"/>
      <c r="C350" s="367"/>
      <c r="D350" s="367"/>
      <c r="E350" s="367"/>
      <c r="F350" s="367"/>
      <c r="G350" s="367"/>
      <c r="H350" s="367"/>
      <c r="I350" s="366"/>
      <c r="J350" s="367"/>
      <c r="K350" s="367"/>
      <c r="L350" s="367"/>
      <c r="M350" s="553"/>
      <c r="N350" s="545"/>
      <c r="O350" s="546"/>
      <c r="P350" s="553"/>
      <c r="Q350" s="553"/>
      <c r="R350" s="553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12.75">
      <c r="A351" s="366" t="s">
        <v>26</v>
      </c>
      <c r="B351" s="366"/>
      <c r="C351" s="367"/>
      <c r="D351" s="367"/>
      <c r="E351" s="367"/>
      <c r="F351" s="367"/>
      <c r="G351" s="367"/>
      <c r="H351" s="367"/>
      <c r="I351" s="366"/>
      <c r="J351" s="367"/>
      <c r="K351" s="367"/>
      <c r="L351" s="367"/>
      <c r="M351" s="553"/>
      <c r="N351" s="545"/>
      <c r="O351" s="546"/>
      <c r="P351" s="553"/>
      <c r="Q351" s="553"/>
      <c r="R351" s="553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12.75">
      <c r="A352" s="366" t="s">
        <v>27</v>
      </c>
      <c r="B352" s="366"/>
      <c r="C352" s="367"/>
      <c r="D352" s="367"/>
      <c r="E352" s="367"/>
      <c r="F352" s="367"/>
      <c r="G352" s="367"/>
      <c r="H352" s="367"/>
      <c r="I352" s="366"/>
      <c r="J352" s="367"/>
      <c r="K352" s="367"/>
      <c r="L352" s="367"/>
      <c r="M352" s="553"/>
      <c r="N352" s="545"/>
      <c r="O352" s="546"/>
      <c r="P352" s="553"/>
      <c r="Q352" s="553"/>
      <c r="R352" s="553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12.75">
      <c r="A353" s="554" t="s">
        <v>28</v>
      </c>
      <c r="B353" s="554"/>
      <c r="C353" s="374"/>
      <c r="D353" s="374"/>
      <c r="E353" s="374"/>
      <c r="F353" s="374"/>
      <c r="G353" s="374"/>
      <c r="H353" s="374"/>
      <c r="I353" s="366"/>
      <c r="J353" s="367"/>
      <c r="K353" s="367"/>
      <c r="L353" s="367"/>
      <c r="M353" s="553"/>
      <c r="N353" s="545"/>
      <c r="O353" s="546"/>
      <c r="P353" s="553"/>
      <c r="Q353" s="553"/>
      <c r="R353" s="5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12.75">
      <c r="A354" s="554" t="s">
        <v>29</v>
      </c>
      <c r="B354" s="554"/>
      <c r="C354" s="374"/>
      <c r="D354" s="374"/>
      <c r="E354" s="374"/>
      <c r="F354" s="374"/>
      <c r="G354" s="374"/>
      <c r="H354" s="374"/>
      <c r="I354" s="373"/>
      <c r="J354" s="374"/>
      <c r="K354" s="374"/>
      <c r="L354" s="374"/>
      <c r="M354" s="555"/>
      <c r="N354" s="545"/>
      <c r="O354" s="556"/>
      <c r="P354" s="553"/>
      <c r="Q354" s="555"/>
      <c r="R354" s="553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12.75">
      <c r="A355" s="707" t="s">
        <v>451</v>
      </c>
      <c r="B355" s="707"/>
      <c r="C355" s="665"/>
      <c r="D355" s="665"/>
      <c r="E355" s="665"/>
      <c r="F355" s="373"/>
      <c r="G355" s="373"/>
      <c r="H355" s="557"/>
      <c r="I355" s="366"/>
      <c r="J355" s="367"/>
      <c r="K355" s="367"/>
      <c r="L355" s="367"/>
      <c r="M355" s="367"/>
      <c r="N355" s="545"/>
      <c r="O355" s="366"/>
      <c r="P355" s="367"/>
      <c r="Q355" s="367"/>
      <c r="R355" s="367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12.75">
      <c r="A356" s="707" t="s">
        <v>452</v>
      </c>
      <c r="B356" s="707"/>
      <c r="C356" s="665"/>
      <c r="D356" s="665"/>
      <c r="E356" s="665"/>
      <c r="F356" s="665"/>
      <c r="G356" s="665"/>
      <c r="H356" s="665"/>
      <c r="I356" s="665"/>
      <c r="J356" s="2"/>
      <c r="K356" s="2"/>
      <c r="L356" s="2"/>
      <c r="M356" s="2"/>
      <c r="N356" s="2"/>
      <c r="O356" s="2"/>
      <c r="P356" s="2"/>
      <c r="Q356" s="2"/>
      <c r="R356" s="2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:122" ht="12.75">
      <c r="A357" s="554" t="s">
        <v>453</v>
      </c>
      <c r="B357" s="55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12.75">
      <c r="A358" s="366" t="s">
        <v>454</v>
      </c>
      <c r="B358" s="36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9:122" ht="12.75"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:18" s="107" customFormat="1" ht="15.75" customHeight="1">
      <c r="A360" s="558" t="s">
        <v>455</v>
      </c>
      <c r="B360" s="558"/>
      <c r="C360" s="717" t="s">
        <v>456</v>
      </c>
      <c r="D360" s="717"/>
      <c r="E360" s="717"/>
      <c r="F360" s="717"/>
      <c r="G360" s="717"/>
      <c r="H360" s="717"/>
      <c r="I360" s="717"/>
      <c r="J360" s="717"/>
      <c r="K360" s="717"/>
      <c r="L360" s="717"/>
      <c r="M360" s="717"/>
      <c r="N360" s="717"/>
      <c r="O360" s="717"/>
      <c r="P360" s="717"/>
      <c r="Q360" s="717"/>
      <c r="R360" s="717"/>
    </row>
    <row r="361" spans="1:18" s="107" customFormat="1" ht="15.75" customHeight="1">
      <c r="A361" s="558"/>
      <c r="B361" s="558"/>
      <c r="C361" s="281"/>
      <c r="D361" s="281"/>
      <c r="E361" s="281"/>
      <c r="F361" s="281"/>
      <c r="G361" s="281"/>
      <c r="H361" s="281"/>
      <c r="I361" s="281"/>
      <c r="J361" s="281"/>
      <c r="K361" s="281"/>
      <c r="L361" s="281"/>
      <c r="M361" s="281"/>
      <c r="N361" s="281"/>
      <c r="O361" s="281"/>
      <c r="P361" s="281"/>
      <c r="Q361" s="281"/>
      <c r="R361" s="281"/>
    </row>
    <row r="362" spans="1:122" ht="12" customHeight="1">
      <c r="A362" s="559" t="s">
        <v>457</v>
      </c>
      <c r="B362" s="559"/>
      <c r="C362" s="742" t="s">
        <v>458</v>
      </c>
      <c r="D362" s="742"/>
      <c r="E362" s="742"/>
      <c r="F362" s="742"/>
      <c r="G362" s="742"/>
      <c r="H362" s="742"/>
      <c r="I362" s="742"/>
      <c r="J362" s="742"/>
      <c r="K362" s="742"/>
      <c r="L362" s="742"/>
      <c r="M362" s="742"/>
      <c r="N362" s="742"/>
      <c r="O362" s="742"/>
      <c r="P362" s="742"/>
      <c r="Q362" s="742"/>
      <c r="R362" s="74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19:122" ht="11.25" customHeight="1"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:122" ht="20.25" customHeight="1">
      <c r="A364" s="740" t="s">
        <v>5</v>
      </c>
      <c r="B364" s="705" t="s">
        <v>577</v>
      </c>
      <c r="C364" s="740" t="s">
        <v>6</v>
      </c>
      <c r="D364" s="705" t="s">
        <v>486</v>
      </c>
      <c r="E364" s="740" t="s">
        <v>7</v>
      </c>
      <c r="F364" s="740"/>
      <c r="G364" s="740"/>
      <c r="H364" s="740"/>
      <c r="I364" s="740" t="s">
        <v>8</v>
      </c>
      <c r="J364" s="740" t="s">
        <v>9</v>
      </c>
      <c r="K364" s="740" t="s">
        <v>10</v>
      </c>
      <c r="L364" s="740" t="s">
        <v>0</v>
      </c>
      <c r="M364" s="740" t="s">
        <v>2</v>
      </c>
      <c r="N364" s="740" t="s">
        <v>11</v>
      </c>
      <c r="O364" s="740" t="s">
        <v>12</v>
      </c>
      <c r="P364" s="740" t="s">
        <v>1</v>
      </c>
      <c r="Q364" s="740" t="s">
        <v>13</v>
      </c>
      <c r="R364" s="740" t="s">
        <v>14</v>
      </c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40.5" customHeight="1">
      <c r="A365" s="740"/>
      <c r="B365" s="706"/>
      <c r="C365" s="740"/>
      <c r="D365" s="706"/>
      <c r="E365" s="560" t="s">
        <v>15</v>
      </c>
      <c r="F365" s="560" t="s">
        <v>16</v>
      </c>
      <c r="G365" s="560" t="s">
        <v>17</v>
      </c>
      <c r="H365" s="560" t="s">
        <v>18</v>
      </c>
      <c r="I365" s="740"/>
      <c r="J365" s="740"/>
      <c r="K365" s="740"/>
      <c r="L365" s="740"/>
      <c r="M365" s="740"/>
      <c r="N365" s="740"/>
      <c r="O365" s="740"/>
      <c r="P365" s="740"/>
      <c r="Q365" s="740"/>
      <c r="R365" s="740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22" ht="42" customHeight="1">
      <c r="A366" s="561" t="s">
        <v>459</v>
      </c>
      <c r="B366" s="596" t="s">
        <v>578</v>
      </c>
      <c r="C366" s="562" t="s">
        <v>460</v>
      </c>
      <c r="D366" s="562" t="s">
        <v>579</v>
      </c>
      <c r="E366" s="563"/>
      <c r="F366" s="563" t="s">
        <v>19</v>
      </c>
      <c r="G366" s="563"/>
      <c r="H366" s="563"/>
      <c r="I366" s="564" t="s">
        <v>461</v>
      </c>
      <c r="J366" s="565">
        <v>20</v>
      </c>
      <c r="K366" s="565">
        <v>2</v>
      </c>
      <c r="L366" s="566">
        <v>197099.32</v>
      </c>
      <c r="M366" s="567">
        <v>43647</v>
      </c>
      <c r="N366" s="567">
        <v>43822</v>
      </c>
      <c r="O366" s="567">
        <v>44102</v>
      </c>
      <c r="P366" s="568">
        <v>0.42</v>
      </c>
      <c r="Q366" s="569">
        <v>100637.63</v>
      </c>
      <c r="R366" s="565">
        <v>11</v>
      </c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122" ht="42" customHeight="1">
      <c r="A367" s="570" t="s">
        <v>462</v>
      </c>
      <c r="B367" s="597" t="s">
        <v>578</v>
      </c>
      <c r="C367" s="562" t="s">
        <v>460</v>
      </c>
      <c r="D367" s="625" t="s">
        <v>579</v>
      </c>
      <c r="E367" s="563"/>
      <c r="F367" s="563" t="s">
        <v>19</v>
      </c>
      <c r="G367" s="563"/>
      <c r="H367" s="563"/>
      <c r="I367" s="564" t="s">
        <v>463</v>
      </c>
      <c r="J367" s="565">
        <v>1</v>
      </c>
      <c r="K367" s="565">
        <v>1</v>
      </c>
      <c r="L367" s="566">
        <v>95955.97</v>
      </c>
      <c r="M367" s="567">
        <v>44922</v>
      </c>
      <c r="N367" s="567">
        <v>45112</v>
      </c>
      <c r="O367" s="567">
        <v>45351</v>
      </c>
      <c r="P367" s="568">
        <v>0.03</v>
      </c>
      <c r="Q367" s="569"/>
      <c r="R367" s="565">
        <v>12</v>
      </c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1:122" ht="47.25" customHeight="1">
      <c r="A368" s="734" t="s">
        <v>465</v>
      </c>
      <c r="B368" s="697" t="s">
        <v>580</v>
      </c>
      <c r="C368" s="17" t="s">
        <v>466</v>
      </c>
      <c r="D368" s="657" t="s">
        <v>581</v>
      </c>
      <c r="E368" s="741"/>
      <c r="F368" s="727" t="s">
        <v>19</v>
      </c>
      <c r="G368" s="735"/>
      <c r="H368" s="727"/>
      <c r="I368" s="727" t="s">
        <v>467</v>
      </c>
      <c r="J368" s="727">
        <v>10</v>
      </c>
      <c r="K368" s="727">
        <v>5</v>
      </c>
      <c r="L368" s="21">
        <v>1053905.73</v>
      </c>
      <c r="M368" s="731">
        <v>44573</v>
      </c>
      <c r="N368" s="732">
        <v>44732</v>
      </c>
      <c r="O368" s="732">
        <v>45181</v>
      </c>
      <c r="P368" s="733">
        <v>0.94</v>
      </c>
      <c r="Q368" s="172">
        <v>842434.35</v>
      </c>
      <c r="R368" s="727">
        <v>3</v>
      </c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1:122" ht="29.25" customHeight="1">
      <c r="A369" s="734"/>
      <c r="B369" s="698"/>
      <c r="C369" s="571" t="s">
        <v>464</v>
      </c>
      <c r="D369" s="658"/>
      <c r="E369" s="741"/>
      <c r="F369" s="727"/>
      <c r="G369" s="735"/>
      <c r="H369" s="727"/>
      <c r="I369" s="727"/>
      <c r="J369" s="727"/>
      <c r="K369" s="727"/>
      <c r="L369" s="439">
        <v>136113.87</v>
      </c>
      <c r="M369" s="731"/>
      <c r="N369" s="732"/>
      <c r="O369" s="732"/>
      <c r="P369" s="733"/>
      <c r="Q369" s="439">
        <v>136113.87</v>
      </c>
      <c r="R369" s="727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1:122" ht="68.25" customHeight="1">
      <c r="A370" s="697" t="s">
        <v>469</v>
      </c>
      <c r="B370" s="1011" t="s">
        <v>613</v>
      </c>
      <c r="C370" s="17" t="s">
        <v>470</v>
      </c>
      <c r="D370" s="643" t="s">
        <v>583</v>
      </c>
      <c r="E370" s="640"/>
      <c r="F370" s="643" t="s">
        <v>19</v>
      </c>
      <c r="G370" s="640"/>
      <c r="H370" s="643"/>
      <c r="I370" s="643" t="s">
        <v>471</v>
      </c>
      <c r="J370" s="643">
        <v>10</v>
      </c>
      <c r="K370" s="643">
        <v>5</v>
      </c>
      <c r="L370" s="21">
        <v>1548720.72</v>
      </c>
      <c r="M370" s="738">
        <v>44707</v>
      </c>
      <c r="N370" s="739">
        <v>44861</v>
      </c>
      <c r="O370" s="739">
        <v>45225</v>
      </c>
      <c r="P370" s="736">
        <v>0.95</v>
      </c>
      <c r="Q370" s="172">
        <v>995694.69</v>
      </c>
      <c r="R370" s="643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27" customHeight="1">
      <c r="A371" s="697"/>
      <c r="B371" s="1012"/>
      <c r="C371" s="571" t="s">
        <v>468</v>
      </c>
      <c r="D371" s="645"/>
      <c r="E371" s="640"/>
      <c r="F371" s="643"/>
      <c r="G371" s="640"/>
      <c r="H371" s="643"/>
      <c r="I371" s="643"/>
      <c r="J371" s="643"/>
      <c r="K371" s="643"/>
      <c r="L371" s="439">
        <v>94980.24</v>
      </c>
      <c r="M371" s="738"/>
      <c r="N371" s="739"/>
      <c r="O371" s="739"/>
      <c r="P371" s="736"/>
      <c r="Q371" s="439">
        <v>32012.28</v>
      </c>
      <c r="R371" s="643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:122" ht="55.5" customHeight="1">
      <c r="A372" s="734" t="s">
        <v>472</v>
      </c>
      <c r="B372" s="699" t="s">
        <v>582</v>
      </c>
      <c r="C372" s="572" t="s">
        <v>473</v>
      </c>
      <c r="D372" s="659" t="s">
        <v>583</v>
      </c>
      <c r="E372" s="735"/>
      <c r="F372" s="727" t="s">
        <v>19</v>
      </c>
      <c r="G372" s="735"/>
      <c r="H372" s="727"/>
      <c r="I372" s="727" t="s">
        <v>175</v>
      </c>
      <c r="J372" s="727">
        <v>10</v>
      </c>
      <c r="K372" s="727">
        <v>5</v>
      </c>
      <c r="L372" s="46">
        <v>812451.55</v>
      </c>
      <c r="M372" s="731">
        <v>44702</v>
      </c>
      <c r="N372" s="732">
        <v>44858</v>
      </c>
      <c r="O372" s="732">
        <v>45213</v>
      </c>
      <c r="P372" s="736">
        <v>0.5</v>
      </c>
      <c r="Q372" s="573">
        <v>203112.89</v>
      </c>
      <c r="R372" s="737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122" ht="24" customHeight="1">
      <c r="A373" s="734"/>
      <c r="B373" s="700"/>
      <c r="C373" s="574" t="s">
        <v>468</v>
      </c>
      <c r="D373" s="660"/>
      <c r="E373" s="735"/>
      <c r="F373" s="727"/>
      <c r="G373" s="735"/>
      <c r="H373" s="727"/>
      <c r="I373" s="727"/>
      <c r="J373" s="727"/>
      <c r="K373" s="727"/>
      <c r="L373" s="46">
        <v>37734.14</v>
      </c>
      <c r="M373" s="731"/>
      <c r="N373" s="732"/>
      <c r="O373" s="732"/>
      <c r="P373" s="736"/>
      <c r="Q373" s="573"/>
      <c r="R373" s="737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1:122" ht="55.5" customHeight="1">
      <c r="A374" s="734" t="s">
        <v>474</v>
      </c>
      <c r="B374" s="1011" t="s">
        <v>614</v>
      </c>
      <c r="C374" s="17" t="s">
        <v>475</v>
      </c>
      <c r="D374" s="643"/>
      <c r="E374" s="735"/>
      <c r="F374" s="727" t="s">
        <v>19</v>
      </c>
      <c r="G374" s="735"/>
      <c r="H374" s="727"/>
      <c r="I374" s="727" t="s">
        <v>476</v>
      </c>
      <c r="J374" s="727">
        <v>10</v>
      </c>
      <c r="K374" s="727">
        <v>8</v>
      </c>
      <c r="L374" s="21">
        <v>1023689.01</v>
      </c>
      <c r="M374" s="731" t="s">
        <v>477</v>
      </c>
      <c r="N374" s="732">
        <v>44887</v>
      </c>
      <c r="O374" s="732">
        <v>45198</v>
      </c>
      <c r="P374" s="733">
        <v>0.75</v>
      </c>
      <c r="Q374" s="172">
        <v>520722.4</v>
      </c>
      <c r="R374" s="727">
        <v>6</v>
      </c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1:122" ht="31.5" customHeight="1">
      <c r="A375" s="734"/>
      <c r="B375" s="1012"/>
      <c r="C375" s="571" t="s">
        <v>468</v>
      </c>
      <c r="D375" s="645"/>
      <c r="E375" s="735"/>
      <c r="F375" s="727"/>
      <c r="G375" s="735"/>
      <c r="H375" s="727"/>
      <c r="I375" s="727"/>
      <c r="J375" s="727"/>
      <c r="K375" s="727"/>
      <c r="L375" s="439">
        <v>61413.35</v>
      </c>
      <c r="M375" s="731"/>
      <c r="N375" s="732"/>
      <c r="O375" s="732"/>
      <c r="P375" s="733"/>
      <c r="Q375" s="439">
        <v>21878.28</v>
      </c>
      <c r="R375" s="727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1:122" ht="55.5" customHeight="1">
      <c r="A376" s="575" t="s">
        <v>478</v>
      </c>
      <c r="B376" s="575" t="s">
        <v>584</v>
      </c>
      <c r="C376" s="247" t="s">
        <v>479</v>
      </c>
      <c r="D376" s="247" t="s">
        <v>583</v>
      </c>
      <c r="E376" s="47"/>
      <c r="F376" s="125" t="s">
        <v>19</v>
      </c>
      <c r="G376" s="47"/>
      <c r="H376" s="125"/>
      <c r="I376" s="247" t="s">
        <v>480</v>
      </c>
      <c r="J376" s="125">
        <v>10</v>
      </c>
      <c r="K376" s="125">
        <v>7</v>
      </c>
      <c r="L376" s="46">
        <v>2344536.6</v>
      </c>
      <c r="M376" s="380">
        <v>44704</v>
      </c>
      <c r="N376" s="440">
        <v>44881</v>
      </c>
      <c r="O376" s="440">
        <v>45245</v>
      </c>
      <c r="P376" s="85">
        <v>0.6</v>
      </c>
      <c r="Q376" s="576">
        <v>210217.61</v>
      </c>
      <c r="R376" s="125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:122" ht="30" customHeight="1" thickBot="1">
      <c r="A377" s="728" t="s">
        <v>481</v>
      </c>
      <c r="B377" s="728"/>
      <c r="C377" s="728"/>
      <c r="D377" s="728"/>
      <c r="E377" s="728"/>
      <c r="F377" s="728"/>
      <c r="G377" s="728"/>
      <c r="H377" s="728"/>
      <c r="I377" s="728"/>
      <c r="J377" s="728"/>
      <c r="K377" s="728"/>
      <c r="L377" s="258">
        <f>SUM(L366:L376)</f>
        <v>7406600.5</v>
      </c>
      <c r="M377" s="577"/>
      <c r="N377" s="577"/>
      <c r="O377" s="577"/>
      <c r="P377" s="577"/>
      <c r="Q377" s="577"/>
      <c r="R377" s="577"/>
      <c r="S377" s="433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1:122" ht="23.25" customHeight="1">
      <c r="A378" s="578"/>
      <c r="B378" s="578"/>
      <c r="C378" s="579"/>
      <c r="D378" s="579"/>
      <c r="E378" s="579"/>
      <c r="F378" s="579"/>
      <c r="G378" s="579"/>
      <c r="H378" s="579"/>
      <c r="I378" s="580"/>
      <c r="J378" s="580"/>
      <c r="K378" s="580"/>
      <c r="L378" s="581"/>
      <c r="M378" s="577"/>
      <c r="N378" s="582"/>
      <c r="O378" s="729"/>
      <c r="P378" s="729"/>
      <c r="Q378" s="729"/>
      <c r="R378" s="729"/>
      <c r="S378" s="31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1:122" ht="15" customHeight="1">
      <c r="A379" s="48" t="s">
        <v>32</v>
      </c>
      <c r="B379" s="48"/>
      <c r="C379" s="583"/>
      <c r="D379" s="583"/>
      <c r="E379" s="48"/>
      <c r="F379" s="48"/>
      <c r="G379" s="48"/>
      <c r="H379" s="48"/>
      <c r="I379" s="580"/>
      <c r="J379" s="580"/>
      <c r="K379" s="580"/>
      <c r="L379" s="581"/>
      <c r="M379" s="730"/>
      <c r="N379" s="730"/>
      <c r="O379" s="730"/>
      <c r="P379" s="584"/>
      <c r="Q379" s="584"/>
      <c r="R379" s="584"/>
      <c r="S379" s="31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1:122" ht="12" customHeight="1">
      <c r="A380" s="38"/>
      <c r="B380" s="38"/>
      <c r="C380" s="585"/>
      <c r="D380" s="585"/>
      <c r="E380" s="38"/>
      <c r="F380" s="38"/>
      <c r="G380" s="38"/>
      <c r="H380" s="38"/>
      <c r="I380" s="276"/>
      <c r="J380" s="87"/>
      <c r="K380" s="87"/>
      <c r="L380" s="87"/>
      <c r="M380" s="718"/>
      <c r="N380" s="718"/>
      <c r="O380" s="718"/>
      <c r="P380" s="87"/>
      <c r="Q380" s="87"/>
      <c r="R380" s="87"/>
      <c r="S380" s="31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1:122" ht="12" customHeight="1">
      <c r="A381" s="230" t="s">
        <v>21</v>
      </c>
      <c r="B381" s="230"/>
      <c r="C381" s="419"/>
      <c r="D381" s="419"/>
      <c r="E381" s="419"/>
      <c r="F381" s="419"/>
      <c r="G381" s="419"/>
      <c r="H381" s="419"/>
      <c r="I381" s="276"/>
      <c r="J381" s="586"/>
      <c r="K381" s="587"/>
      <c r="L381" s="587"/>
      <c r="M381" s="719"/>
      <c r="N381" s="719"/>
      <c r="O381" s="719"/>
      <c r="P381" s="586"/>
      <c r="Q381" s="586"/>
      <c r="R381" s="586"/>
      <c r="S381" s="3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1:122" ht="12" customHeight="1">
      <c r="A382" s="230" t="s">
        <v>22</v>
      </c>
      <c r="B382" s="230"/>
      <c r="C382" s="419"/>
      <c r="D382" s="419"/>
      <c r="E382" s="419"/>
      <c r="F382" s="419"/>
      <c r="G382" s="419"/>
      <c r="H382" s="419"/>
      <c r="I382" s="588"/>
      <c r="J382" s="588"/>
      <c r="K382" s="720"/>
      <c r="L382" s="720"/>
      <c r="M382" s="720"/>
      <c r="N382" s="588"/>
      <c r="O382" s="588"/>
      <c r="P382" s="588"/>
      <c r="Q382" s="588"/>
      <c r="R382" s="588"/>
      <c r="S382" s="31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1:122" ht="12" customHeight="1">
      <c r="A383" s="230" t="s">
        <v>197</v>
      </c>
      <c r="B383" s="230"/>
      <c r="C383" s="419"/>
      <c r="D383" s="419"/>
      <c r="E383" s="419"/>
      <c r="F383" s="419"/>
      <c r="G383" s="419"/>
      <c r="H383" s="419"/>
      <c r="I383" s="588"/>
      <c r="J383" s="588"/>
      <c r="K383" s="588"/>
      <c r="L383" s="589"/>
      <c r="M383" s="588"/>
      <c r="N383" s="588"/>
      <c r="O383" s="588"/>
      <c r="P383" s="588"/>
      <c r="Q383" s="588"/>
      <c r="R383" s="588"/>
      <c r="S383" s="31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1:122" ht="12" customHeight="1">
      <c r="A384" s="230" t="s">
        <v>24</v>
      </c>
      <c r="B384" s="230"/>
      <c r="C384" s="419"/>
      <c r="D384" s="419"/>
      <c r="E384" s="419"/>
      <c r="F384" s="419"/>
      <c r="G384" s="419"/>
      <c r="H384" s="419"/>
      <c r="I384" s="588"/>
      <c r="J384" s="588"/>
      <c r="K384" s="588"/>
      <c r="L384" s="588"/>
      <c r="M384" s="590"/>
      <c r="N384" s="588"/>
      <c r="O384" s="588"/>
      <c r="P384" s="588"/>
      <c r="Q384" s="588"/>
      <c r="R384" s="588"/>
      <c r="S384" s="31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1:122" ht="12" customHeight="1">
      <c r="A385" s="230" t="s">
        <v>25</v>
      </c>
      <c r="B385" s="230"/>
      <c r="C385" s="419"/>
      <c r="D385" s="419"/>
      <c r="E385" s="419"/>
      <c r="F385" s="419"/>
      <c r="G385" s="419"/>
      <c r="H385" s="419"/>
      <c r="I385" s="588"/>
      <c r="J385" s="588"/>
      <c r="K385" s="588"/>
      <c r="L385" s="588"/>
      <c r="M385" s="588"/>
      <c r="N385" s="588"/>
      <c r="O385" s="588"/>
      <c r="P385" s="588"/>
      <c r="Q385" s="588"/>
      <c r="R385" s="588"/>
      <c r="S385" s="31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</row>
    <row r="386" spans="1:122" ht="12" customHeight="1">
      <c r="A386" s="230" t="s">
        <v>26</v>
      </c>
      <c r="B386" s="230"/>
      <c r="C386" s="419"/>
      <c r="D386" s="419"/>
      <c r="E386" s="419"/>
      <c r="F386" s="419"/>
      <c r="G386" s="419"/>
      <c r="H386" s="419"/>
      <c r="I386" s="588"/>
      <c r="J386" s="588"/>
      <c r="K386" s="588"/>
      <c r="L386" s="588"/>
      <c r="M386" s="588"/>
      <c r="N386" s="588"/>
      <c r="O386" s="588"/>
      <c r="P386" s="588"/>
      <c r="Q386" s="588"/>
      <c r="R386" s="588"/>
      <c r="S386" s="31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</row>
    <row r="387" spans="1:122" ht="12" customHeight="1">
      <c r="A387" s="230" t="s">
        <v>27</v>
      </c>
      <c r="B387" s="230"/>
      <c r="C387" s="419"/>
      <c r="D387" s="419"/>
      <c r="E387" s="419"/>
      <c r="F387" s="419"/>
      <c r="G387" s="419"/>
      <c r="H387" s="419"/>
      <c r="I387" s="588"/>
      <c r="J387" s="588"/>
      <c r="K387" s="588"/>
      <c r="L387" s="588"/>
      <c r="M387" s="588"/>
      <c r="N387" s="588"/>
      <c r="O387" s="588"/>
      <c r="P387" s="588"/>
      <c r="Q387" s="588"/>
      <c r="R387" s="588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</row>
    <row r="388" spans="1:122" ht="12" customHeight="1">
      <c r="A388" s="591" t="s">
        <v>28</v>
      </c>
      <c r="B388" s="591"/>
      <c r="C388" s="592"/>
      <c r="D388" s="592"/>
      <c r="E388" s="592"/>
      <c r="F388" s="592"/>
      <c r="G388" s="592"/>
      <c r="H388" s="592"/>
      <c r="I388" s="588"/>
      <c r="J388" s="588"/>
      <c r="K388" s="588"/>
      <c r="L388" s="588"/>
      <c r="M388" s="588"/>
      <c r="N388" s="588"/>
      <c r="O388" s="588"/>
      <c r="P388" s="588"/>
      <c r="Q388" s="588"/>
      <c r="R388" s="5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</row>
    <row r="389" spans="1:122" ht="12" customHeight="1">
      <c r="A389" s="591" t="s">
        <v>29</v>
      </c>
      <c r="B389" s="591"/>
      <c r="C389" s="592"/>
      <c r="D389" s="592"/>
      <c r="E389" s="592"/>
      <c r="F389" s="592"/>
      <c r="G389" s="592"/>
      <c r="H389" s="592"/>
      <c r="I389" s="588"/>
      <c r="J389" s="588"/>
      <c r="K389" s="588"/>
      <c r="L389" s="588"/>
      <c r="M389" s="588"/>
      <c r="N389" s="588"/>
      <c r="O389" s="588"/>
      <c r="P389" s="588"/>
      <c r="Q389" s="588"/>
      <c r="R389" s="588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</row>
    <row r="390" spans="1:122" ht="12" customHeight="1">
      <c r="A390" s="591" t="s">
        <v>482</v>
      </c>
      <c r="B390" s="591"/>
      <c r="C390" s="592"/>
      <c r="D390" s="592"/>
      <c r="E390" s="591"/>
      <c r="F390" s="591"/>
      <c r="G390" s="591"/>
      <c r="H390" s="593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</row>
    <row r="391" spans="1:122" ht="12" customHeight="1">
      <c r="A391" s="591" t="s">
        <v>483</v>
      </c>
      <c r="B391" s="5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</row>
    <row r="392" spans="1:122" ht="13.5" customHeight="1">
      <c r="A392" s="591" t="s">
        <v>484</v>
      </c>
      <c r="B392" s="591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</row>
    <row r="393" spans="1:19" s="433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</sheetData>
  <sheetProtection selectLockedCells="1" selectUnlockedCells="1"/>
  <mergeCells count="996">
    <mergeCell ref="B247:B248"/>
    <mergeCell ref="Q43:Q44"/>
    <mergeCell ref="DR37:DR38"/>
    <mergeCell ref="DN37:DN38"/>
    <mergeCell ref="DO37:DO38"/>
    <mergeCell ref="DP37:DP38"/>
    <mergeCell ref="DQ37:DQ38"/>
    <mergeCell ref="DJ37:DJ38"/>
    <mergeCell ref="DK37:DK38"/>
    <mergeCell ref="DL37:DL38"/>
    <mergeCell ref="DM37:DM38"/>
    <mergeCell ref="DD37:DD38"/>
    <mergeCell ref="DE37:DE38"/>
    <mergeCell ref="DF37:DF38"/>
    <mergeCell ref="DG37:DG38"/>
    <mergeCell ref="DH37:DH38"/>
    <mergeCell ref="DI37:DI38"/>
    <mergeCell ref="CX37:CX38"/>
    <mergeCell ref="CY37:CY38"/>
    <mergeCell ref="CZ37:CZ38"/>
    <mergeCell ref="DA37:DA38"/>
    <mergeCell ref="DB37:DB38"/>
    <mergeCell ref="DC37:DC38"/>
    <mergeCell ref="CR37:CR38"/>
    <mergeCell ref="CS37:CS38"/>
    <mergeCell ref="CT37:CT38"/>
    <mergeCell ref="CU37:CU38"/>
    <mergeCell ref="CV37:CV38"/>
    <mergeCell ref="CW37:CW38"/>
    <mergeCell ref="CL37:CL38"/>
    <mergeCell ref="CM37:CM38"/>
    <mergeCell ref="CN37:CN38"/>
    <mergeCell ref="CO37:CO38"/>
    <mergeCell ref="CP37:CP38"/>
    <mergeCell ref="CQ37:CQ38"/>
    <mergeCell ref="CF37:CF38"/>
    <mergeCell ref="CG37:CG38"/>
    <mergeCell ref="CH37:CH38"/>
    <mergeCell ref="CI37:CI38"/>
    <mergeCell ref="CJ37:CJ38"/>
    <mergeCell ref="CK37:CK38"/>
    <mergeCell ref="BZ37:BZ38"/>
    <mergeCell ref="CA37:CA38"/>
    <mergeCell ref="CB37:CB38"/>
    <mergeCell ref="CC37:CC38"/>
    <mergeCell ref="CD37:CD38"/>
    <mergeCell ref="CE37:CE38"/>
    <mergeCell ref="BT37:BT38"/>
    <mergeCell ref="BU37:BU38"/>
    <mergeCell ref="BV37:BV38"/>
    <mergeCell ref="BW37:BW38"/>
    <mergeCell ref="BX37:BX38"/>
    <mergeCell ref="BY37:BY38"/>
    <mergeCell ref="BN37:BN38"/>
    <mergeCell ref="BO37:BO38"/>
    <mergeCell ref="BP37:BP38"/>
    <mergeCell ref="BQ37:BQ38"/>
    <mergeCell ref="BR37:BR38"/>
    <mergeCell ref="BS37:BS38"/>
    <mergeCell ref="BH37:BH38"/>
    <mergeCell ref="BI37:BI38"/>
    <mergeCell ref="BJ37:BJ38"/>
    <mergeCell ref="BK37:BK38"/>
    <mergeCell ref="BL37:BL38"/>
    <mergeCell ref="BM37:BM38"/>
    <mergeCell ref="BB37:BB38"/>
    <mergeCell ref="BC37:BC38"/>
    <mergeCell ref="BD37:BD38"/>
    <mergeCell ref="BE37:BE38"/>
    <mergeCell ref="BF37:BF38"/>
    <mergeCell ref="BG37:BG38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Q37:Q38"/>
    <mergeCell ref="S37:S38"/>
    <mergeCell ref="T37:T38"/>
    <mergeCell ref="U37:U38"/>
    <mergeCell ref="V37:V38"/>
    <mergeCell ref="W37:W38"/>
    <mergeCell ref="DI31:DI32"/>
    <mergeCell ref="DJ31:DJ32"/>
    <mergeCell ref="DK31:DK32"/>
    <mergeCell ref="DL31:DL32"/>
    <mergeCell ref="DQ31:DQ32"/>
    <mergeCell ref="DR31:DR32"/>
    <mergeCell ref="DM31:DM32"/>
    <mergeCell ref="DN31:DN32"/>
    <mergeCell ref="DO31:DO32"/>
    <mergeCell ref="DP31:DP32"/>
    <mergeCell ref="DC31:DC32"/>
    <mergeCell ref="DD31:DD32"/>
    <mergeCell ref="DE31:DE32"/>
    <mergeCell ref="DF31:DF32"/>
    <mergeCell ref="DG31:DG32"/>
    <mergeCell ref="DH31:DH32"/>
    <mergeCell ref="CW31:CW32"/>
    <mergeCell ref="CX31:CX32"/>
    <mergeCell ref="CY31:CY32"/>
    <mergeCell ref="CZ31:CZ32"/>
    <mergeCell ref="DA31:DA32"/>
    <mergeCell ref="DB31:DB32"/>
    <mergeCell ref="CQ31:CQ32"/>
    <mergeCell ref="CR31:CR32"/>
    <mergeCell ref="CS31:CS32"/>
    <mergeCell ref="CT31:CT32"/>
    <mergeCell ref="CU31:CU32"/>
    <mergeCell ref="CV31:CV32"/>
    <mergeCell ref="CK31:CK32"/>
    <mergeCell ref="CL31:CL32"/>
    <mergeCell ref="CM31:CM32"/>
    <mergeCell ref="CN31:CN32"/>
    <mergeCell ref="CO31:CO32"/>
    <mergeCell ref="CP31:CP32"/>
    <mergeCell ref="CE31:CE32"/>
    <mergeCell ref="CF31:CF32"/>
    <mergeCell ref="CG31:CG32"/>
    <mergeCell ref="CH31:CH32"/>
    <mergeCell ref="CI31:CI32"/>
    <mergeCell ref="CJ31:CJ32"/>
    <mergeCell ref="BY31:BY32"/>
    <mergeCell ref="BZ31:BZ32"/>
    <mergeCell ref="CA31:CA32"/>
    <mergeCell ref="CB31:CB32"/>
    <mergeCell ref="CC31:CC32"/>
    <mergeCell ref="CD31:CD32"/>
    <mergeCell ref="BS31:BS32"/>
    <mergeCell ref="BT31:BT32"/>
    <mergeCell ref="BU31:BU32"/>
    <mergeCell ref="BV31:BV32"/>
    <mergeCell ref="BW31:BW32"/>
    <mergeCell ref="BX31:BX32"/>
    <mergeCell ref="BM31:BM32"/>
    <mergeCell ref="BN31:BN32"/>
    <mergeCell ref="BO31:BO32"/>
    <mergeCell ref="BP31:BP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BA31:BA32"/>
    <mergeCell ref="BB31:BB32"/>
    <mergeCell ref="BC31:BC32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O31:AO32"/>
    <mergeCell ref="AP31:AP32"/>
    <mergeCell ref="AQ31:AQ32"/>
    <mergeCell ref="AR31:AR32"/>
    <mergeCell ref="AS31:AS32"/>
    <mergeCell ref="AT31:AT32"/>
    <mergeCell ref="AI31:AI32"/>
    <mergeCell ref="AJ31:AJ32"/>
    <mergeCell ref="AK31:AK32"/>
    <mergeCell ref="AL31:AL32"/>
    <mergeCell ref="AM31:AM32"/>
    <mergeCell ref="AN31:AN32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S31:S32"/>
    <mergeCell ref="T31:T32"/>
    <mergeCell ref="Q31:Q32"/>
    <mergeCell ref="R31:R32"/>
    <mergeCell ref="U31:U32"/>
    <mergeCell ref="V31:V32"/>
    <mergeCell ref="Q41:Q42"/>
    <mergeCell ref="K31:K32"/>
    <mergeCell ref="L31:L32"/>
    <mergeCell ref="M31:M32"/>
    <mergeCell ref="N31:N32"/>
    <mergeCell ref="O31:O32"/>
    <mergeCell ref="P31:P32"/>
    <mergeCell ref="N37:N38"/>
    <mergeCell ref="O37:O38"/>
    <mergeCell ref="P37:P38"/>
    <mergeCell ref="I22:I23"/>
    <mergeCell ref="B26:B27"/>
    <mergeCell ref="O14:O15"/>
    <mergeCell ref="O16:O18"/>
    <mergeCell ref="P22:P23"/>
    <mergeCell ref="M19:M20"/>
    <mergeCell ref="M16:M18"/>
    <mergeCell ref="M14:M15"/>
    <mergeCell ref="N19:N20"/>
    <mergeCell ref="O19:O20"/>
    <mergeCell ref="Q19:Q20"/>
    <mergeCell ref="R19:R20"/>
    <mergeCell ref="A26:A27"/>
    <mergeCell ref="J26:J27"/>
    <mergeCell ref="I14:I15"/>
    <mergeCell ref="A16:A18"/>
    <mergeCell ref="I16:I18"/>
    <mergeCell ref="J19:J20"/>
    <mergeCell ref="I19:I20"/>
    <mergeCell ref="A19:A20"/>
    <mergeCell ref="A22:A23"/>
    <mergeCell ref="G22:G23"/>
    <mergeCell ref="A12:A13"/>
    <mergeCell ref="G12:G13"/>
    <mergeCell ref="J16:J18"/>
    <mergeCell ref="R14:R15"/>
    <mergeCell ref="K22:K23"/>
    <mergeCell ref="M22:M23"/>
    <mergeCell ref="N22:N23"/>
    <mergeCell ref="O22:O23"/>
    <mergeCell ref="A14:A15"/>
    <mergeCell ref="G14:G15"/>
    <mergeCell ref="K12:K13"/>
    <mergeCell ref="K14:K15"/>
    <mergeCell ref="A10:A11"/>
    <mergeCell ref="J14:J15"/>
    <mergeCell ref="J12:J13"/>
    <mergeCell ref="J10:J11"/>
    <mergeCell ref="O28:O30"/>
    <mergeCell ref="I26:I27"/>
    <mergeCell ref="K26:K27"/>
    <mergeCell ref="M26:M27"/>
    <mergeCell ref="N26:N27"/>
    <mergeCell ref="M12:M13"/>
    <mergeCell ref="I12:I13"/>
    <mergeCell ref="J22:J23"/>
    <mergeCell ref="K19:K20"/>
    <mergeCell ref="K16:K18"/>
    <mergeCell ref="O51:R51"/>
    <mergeCell ref="A50:K50"/>
    <mergeCell ref="N28:N30"/>
    <mergeCell ref="R28:R30"/>
    <mergeCell ref="I43:I45"/>
    <mergeCell ref="N41:N42"/>
    <mergeCell ref="O41:O42"/>
    <mergeCell ref="P41:P42"/>
    <mergeCell ref="A43:A45"/>
    <mergeCell ref="G43:G45"/>
    <mergeCell ref="C6:R6"/>
    <mergeCell ref="L8:L9"/>
    <mergeCell ref="I10:I11"/>
    <mergeCell ref="I8:I9"/>
    <mergeCell ref="K8:K9"/>
    <mergeCell ref="K10:K11"/>
    <mergeCell ref="C8:C9"/>
    <mergeCell ref="E8:H8"/>
    <mergeCell ref="J8:J9"/>
    <mergeCell ref="M10:M11"/>
    <mergeCell ref="A1:R1"/>
    <mergeCell ref="A2:R2"/>
    <mergeCell ref="Q8:Q9"/>
    <mergeCell ref="M8:M9"/>
    <mergeCell ref="N8:N9"/>
    <mergeCell ref="O8:O9"/>
    <mergeCell ref="P8:P9"/>
    <mergeCell ref="C4:R4"/>
    <mergeCell ref="A8:A9"/>
    <mergeCell ref="R8:R9"/>
    <mergeCell ref="N10:N11"/>
    <mergeCell ref="R10:R11"/>
    <mergeCell ref="Q16:Q17"/>
    <mergeCell ref="R16:R18"/>
    <mergeCell ref="N12:N13"/>
    <mergeCell ref="N14:N15"/>
    <mergeCell ref="N16:N18"/>
    <mergeCell ref="O10:O11"/>
    <mergeCell ref="O12:O13"/>
    <mergeCell ref="J43:J45"/>
    <mergeCell ref="E61:I61"/>
    <mergeCell ref="E59:I59"/>
    <mergeCell ref="E55:I55"/>
    <mergeCell ref="E56:I56"/>
    <mergeCell ref="E57:I57"/>
    <mergeCell ref="E58:J58"/>
    <mergeCell ref="R26:R27"/>
    <mergeCell ref="Q26:Q27"/>
    <mergeCell ref="O26:O27"/>
    <mergeCell ref="K28:K30"/>
    <mergeCell ref="L33:L34"/>
    <mergeCell ref="M41:M42"/>
    <mergeCell ref="M28:M30"/>
    <mergeCell ref="L41:L42"/>
    <mergeCell ref="L35:L36"/>
    <mergeCell ref="Q28:Q29"/>
    <mergeCell ref="J33:J34"/>
    <mergeCell ref="K33:K34"/>
    <mergeCell ref="I41:I42"/>
    <mergeCell ref="K41:K42"/>
    <mergeCell ref="I35:I36"/>
    <mergeCell ref="J35:J36"/>
    <mergeCell ref="K35:K36"/>
    <mergeCell ref="J41:J42"/>
    <mergeCell ref="I37:I38"/>
    <mergeCell ref="J37:J38"/>
    <mergeCell ref="J31:J32"/>
    <mergeCell ref="C37:C38"/>
    <mergeCell ref="E37:E38"/>
    <mergeCell ref="G33:G34"/>
    <mergeCell ref="H33:H34"/>
    <mergeCell ref="E33:E34"/>
    <mergeCell ref="F33:F34"/>
    <mergeCell ref="G35:G36"/>
    <mergeCell ref="H35:H36"/>
    <mergeCell ref="I33:I34"/>
    <mergeCell ref="H41:H42"/>
    <mergeCell ref="G41:G42"/>
    <mergeCell ref="F41:F42"/>
    <mergeCell ref="E41:E42"/>
    <mergeCell ref="D41:D42"/>
    <mergeCell ref="I31:I32"/>
    <mergeCell ref="F37:F38"/>
    <mergeCell ref="G37:G38"/>
    <mergeCell ref="H37:H38"/>
    <mergeCell ref="E31:E32"/>
    <mergeCell ref="A39:A40"/>
    <mergeCell ref="C39:C40"/>
    <mergeCell ref="E39:E40"/>
    <mergeCell ref="A37:A38"/>
    <mergeCell ref="A33:A34"/>
    <mergeCell ref="C33:C34"/>
    <mergeCell ref="D39:D40"/>
    <mergeCell ref="B28:B30"/>
    <mergeCell ref="B31:B32"/>
    <mergeCell ref="D28:D30"/>
    <mergeCell ref="D31:D32"/>
    <mergeCell ref="A41:A42"/>
    <mergeCell ref="A31:A32"/>
    <mergeCell ref="C31:C32"/>
    <mergeCell ref="C41:C42"/>
    <mergeCell ref="B41:B42"/>
    <mergeCell ref="D37:D38"/>
    <mergeCell ref="N43:N45"/>
    <mergeCell ref="O43:O45"/>
    <mergeCell ref="K43:K45"/>
    <mergeCell ref="M43:M45"/>
    <mergeCell ref="A28:A30"/>
    <mergeCell ref="J28:J30"/>
    <mergeCell ref="I28:I30"/>
    <mergeCell ref="F31:F32"/>
    <mergeCell ref="G31:G32"/>
    <mergeCell ref="H31:H32"/>
    <mergeCell ref="R43:R45"/>
    <mergeCell ref="R41:R42"/>
    <mergeCell ref="R37:R38"/>
    <mergeCell ref="M33:M34"/>
    <mergeCell ref="N33:N34"/>
    <mergeCell ref="O33:O34"/>
    <mergeCell ref="P33:P34"/>
    <mergeCell ref="Q33:Q34"/>
    <mergeCell ref="R33:R34"/>
    <mergeCell ref="M35:M36"/>
    <mergeCell ref="P35:P36"/>
    <mergeCell ref="Q35:Q36"/>
    <mergeCell ref="A35:A36"/>
    <mergeCell ref="C35:C36"/>
    <mergeCell ref="E35:E36"/>
    <mergeCell ref="F35:F36"/>
    <mergeCell ref="D35:D36"/>
    <mergeCell ref="L39:L40"/>
    <mergeCell ref="M39:M40"/>
    <mergeCell ref="N39:N40"/>
    <mergeCell ref="N35:N36"/>
    <mergeCell ref="O35:O36"/>
    <mergeCell ref="K37:K38"/>
    <mergeCell ref="L37:L38"/>
    <mergeCell ref="M37:M38"/>
    <mergeCell ref="O39:O40"/>
    <mergeCell ref="F39:F40"/>
    <mergeCell ref="G39:G40"/>
    <mergeCell ref="H39:H40"/>
    <mergeCell ref="I39:I40"/>
    <mergeCell ref="J39:J40"/>
    <mergeCell ref="K39:K40"/>
    <mergeCell ref="C66:R66"/>
    <mergeCell ref="A68:A69"/>
    <mergeCell ref="C68:C69"/>
    <mergeCell ref="E68:H68"/>
    <mergeCell ref="I68:I69"/>
    <mergeCell ref="J68:J69"/>
    <mergeCell ref="K68:K69"/>
    <mergeCell ref="L68:L69"/>
    <mergeCell ref="Q68:Q69"/>
    <mergeCell ref="R68:R69"/>
    <mergeCell ref="M68:M69"/>
    <mergeCell ref="N68:N69"/>
    <mergeCell ref="O68:O69"/>
    <mergeCell ref="P68:P69"/>
    <mergeCell ref="A115:G115"/>
    <mergeCell ref="A70:A71"/>
    <mergeCell ref="A91:A92"/>
    <mergeCell ref="A99:K99"/>
    <mergeCell ref="A103:C103"/>
    <mergeCell ref="B76:B78"/>
    <mergeCell ref="B91:B92"/>
    <mergeCell ref="P129:P130"/>
    <mergeCell ref="Q129:Q130"/>
    <mergeCell ref="R129:R130"/>
    <mergeCell ref="C127:R127"/>
    <mergeCell ref="A129:A130"/>
    <mergeCell ref="C129:C130"/>
    <mergeCell ref="E129:H129"/>
    <mergeCell ref="I129:I130"/>
    <mergeCell ref="J129:J130"/>
    <mergeCell ref="K129:K130"/>
    <mergeCell ref="A131:A133"/>
    <mergeCell ref="I131:I133"/>
    <mergeCell ref="J131:J133"/>
    <mergeCell ref="K131:K133"/>
    <mergeCell ref="D131:D133"/>
    <mergeCell ref="O129:O130"/>
    <mergeCell ref="L129:L130"/>
    <mergeCell ref="M129:M130"/>
    <mergeCell ref="N129:N130"/>
    <mergeCell ref="N134:N135"/>
    <mergeCell ref="O134:O135"/>
    <mergeCell ref="P134:P135"/>
    <mergeCell ref="Q134:Q135"/>
    <mergeCell ref="M131:M133"/>
    <mergeCell ref="N131:N133"/>
    <mergeCell ref="O131:O133"/>
    <mergeCell ref="P131:P133"/>
    <mergeCell ref="A136:A138"/>
    <mergeCell ref="I136:I138"/>
    <mergeCell ref="J136:J138"/>
    <mergeCell ref="K136:K138"/>
    <mergeCell ref="Q131:Q132"/>
    <mergeCell ref="A134:A135"/>
    <mergeCell ref="I134:I135"/>
    <mergeCell ref="J134:J135"/>
    <mergeCell ref="K134:K135"/>
    <mergeCell ref="M134:M135"/>
    <mergeCell ref="M139:M141"/>
    <mergeCell ref="N139:N141"/>
    <mergeCell ref="O139:O141"/>
    <mergeCell ref="P139:P141"/>
    <mergeCell ref="Q139:Q141"/>
    <mergeCell ref="M136:M138"/>
    <mergeCell ref="N136:N138"/>
    <mergeCell ref="O136:O138"/>
    <mergeCell ref="P136:P138"/>
    <mergeCell ref="A142:A143"/>
    <mergeCell ref="I142:I143"/>
    <mergeCell ref="J142:J143"/>
    <mergeCell ref="K142:K143"/>
    <mergeCell ref="B142:B143"/>
    <mergeCell ref="Q136:Q137"/>
    <mergeCell ref="A139:A141"/>
    <mergeCell ref="I139:I141"/>
    <mergeCell ref="J139:J141"/>
    <mergeCell ref="K139:K141"/>
    <mergeCell ref="N144:N145"/>
    <mergeCell ref="O144:O145"/>
    <mergeCell ref="P144:P145"/>
    <mergeCell ref="Q144:Q145"/>
    <mergeCell ref="M142:M143"/>
    <mergeCell ref="N142:N143"/>
    <mergeCell ref="O142:O143"/>
    <mergeCell ref="P142:P143"/>
    <mergeCell ref="A146:A147"/>
    <mergeCell ref="I146:I147"/>
    <mergeCell ref="J146:J147"/>
    <mergeCell ref="K146:K147"/>
    <mergeCell ref="Q142:Q143"/>
    <mergeCell ref="A144:A145"/>
    <mergeCell ref="I144:I145"/>
    <mergeCell ref="J144:J145"/>
    <mergeCell ref="K144:K145"/>
    <mergeCell ref="M144:M145"/>
    <mergeCell ref="M148:M149"/>
    <mergeCell ref="N148:N149"/>
    <mergeCell ref="O148:O149"/>
    <mergeCell ref="P148:P149"/>
    <mergeCell ref="Q148:Q149"/>
    <mergeCell ref="M146:M147"/>
    <mergeCell ref="N146:N147"/>
    <mergeCell ref="O146:O147"/>
    <mergeCell ref="P146:P147"/>
    <mergeCell ref="A150:K150"/>
    <mergeCell ref="O152:R152"/>
    <mergeCell ref="A155:C155"/>
    <mergeCell ref="E155:F155"/>
    <mergeCell ref="N155:R155"/>
    <mergeCell ref="Q146:Q147"/>
    <mergeCell ref="A148:A149"/>
    <mergeCell ref="I148:I149"/>
    <mergeCell ref="J148:J149"/>
    <mergeCell ref="K148:K149"/>
    <mergeCell ref="E159:J159"/>
    <mergeCell ref="A161:C161"/>
    <mergeCell ref="C162:R162"/>
    <mergeCell ref="R166:R167"/>
    <mergeCell ref="C164:R164"/>
    <mergeCell ref="A166:A167"/>
    <mergeCell ref="C166:C167"/>
    <mergeCell ref="E166:H166"/>
    <mergeCell ref="I166:I167"/>
    <mergeCell ref="J166:J167"/>
    <mergeCell ref="K166:K167"/>
    <mergeCell ref="E156:F156"/>
    <mergeCell ref="N166:N167"/>
    <mergeCell ref="A168:A175"/>
    <mergeCell ref="C168:C169"/>
    <mergeCell ref="E168:E169"/>
    <mergeCell ref="I168:I169"/>
    <mergeCell ref="B168:B175"/>
    <mergeCell ref="A158:C158"/>
    <mergeCell ref="P168:P175"/>
    <mergeCell ref="O166:O167"/>
    <mergeCell ref="P166:P167"/>
    <mergeCell ref="Q166:Q167"/>
    <mergeCell ref="L166:L167"/>
    <mergeCell ref="M166:M167"/>
    <mergeCell ref="A176:A178"/>
    <mergeCell ref="E176:E178"/>
    <mergeCell ref="F176:F178"/>
    <mergeCell ref="G176:G178"/>
    <mergeCell ref="B176:B178"/>
    <mergeCell ref="D176:D178"/>
    <mergeCell ref="M176:M178"/>
    <mergeCell ref="N176:N178"/>
    <mergeCell ref="O176:O178"/>
    <mergeCell ref="P176:P178"/>
    <mergeCell ref="H176:H178"/>
    <mergeCell ref="I176:I178"/>
    <mergeCell ref="J176:J178"/>
    <mergeCell ref="K176:K178"/>
    <mergeCell ref="R176:R178"/>
    <mergeCell ref="A180:A181"/>
    <mergeCell ref="E180:E181"/>
    <mergeCell ref="F180:F181"/>
    <mergeCell ref="G180:G181"/>
    <mergeCell ref="H180:H181"/>
    <mergeCell ref="I180:I181"/>
    <mergeCell ref="J180:J181"/>
    <mergeCell ref="K180:K181"/>
    <mergeCell ref="M180:M181"/>
    <mergeCell ref="N180:N181"/>
    <mergeCell ref="O180:O181"/>
    <mergeCell ref="P180:P181"/>
    <mergeCell ref="R180:R181"/>
    <mergeCell ref="B180:B181"/>
    <mergeCell ref="D180:D181"/>
    <mergeCell ref="J192:R192"/>
    <mergeCell ref="A210:R210"/>
    <mergeCell ref="C212:R212"/>
    <mergeCell ref="C214:R214"/>
    <mergeCell ref="A189:K189"/>
    <mergeCell ref="O190:R190"/>
    <mergeCell ref="O191:R191"/>
    <mergeCell ref="A216:A217"/>
    <mergeCell ref="C216:C217"/>
    <mergeCell ref="E216:H216"/>
    <mergeCell ref="I216:I217"/>
    <mergeCell ref="B216:B217"/>
    <mergeCell ref="D216:D217"/>
    <mergeCell ref="O216:O217"/>
    <mergeCell ref="P216:P217"/>
    <mergeCell ref="Q216:Q217"/>
    <mergeCell ref="J216:J217"/>
    <mergeCell ref="K216:K217"/>
    <mergeCell ref="L216:L217"/>
    <mergeCell ref="M216:M217"/>
    <mergeCell ref="R216:R217"/>
    <mergeCell ref="N216:N217"/>
    <mergeCell ref="A218:A219"/>
    <mergeCell ref="E218:E219"/>
    <mergeCell ref="F218:F219"/>
    <mergeCell ref="G218:G219"/>
    <mergeCell ref="I218:I219"/>
    <mergeCell ref="J218:J219"/>
    <mergeCell ref="K218:K219"/>
    <mergeCell ref="M218:M219"/>
    <mergeCell ref="A235:R235"/>
    <mergeCell ref="N218:N219"/>
    <mergeCell ref="O218:O219"/>
    <mergeCell ref="A220:K220"/>
    <mergeCell ref="O221:R221"/>
    <mergeCell ref="B218:B219"/>
    <mergeCell ref="I241:I242"/>
    <mergeCell ref="J241:J242"/>
    <mergeCell ref="K241:K242"/>
    <mergeCell ref="L241:L242"/>
    <mergeCell ref="M241:M242"/>
    <mergeCell ref="R241:R242"/>
    <mergeCell ref="J247:J248"/>
    <mergeCell ref="K247:K248"/>
    <mergeCell ref="M247:M248"/>
    <mergeCell ref="N241:N242"/>
    <mergeCell ref="O241:O242"/>
    <mergeCell ref="P241:P242"/>
    <mergeCell ref="Q241:Q242"/>
    <mergeCell ref="H249:H251"/>
    <mergeCell ref="I249:I251"/>
    <mergeCell ref="J249:J254"/>
    <mergeCell ref="K249:K254"/>
    <mergeCell ref="A249:A251"/>
    <mergeCell ref="E249:E251"/>
    <mergeCell ref="F249:F251"/>
    <mergeCell ref="G249:G251"/>
    <mergeCell ref="H252:H254"/>
    <mergeCell ref="I252:I254"/>
    <mergeCell ref="N252:N254"/>
    <mergeCell ref="Q252:Q253"/>
    <mergeCell ref="M249:M254"/>
    <mergeCell ref="N249:N251"/>
    <mergeCell ref="O249:O251"/>
    <mergeCell ref="P249:P250"/>
    <mergeCell ref="O252:O254"/>
    <mergeCell ref="P252:P253"/>
    <mergeCell ref="I255:I256"/>
    <mergeCell ref="J255:J258"/>
    <mergeCell ref="A257:A258"/>
    <mergeCell ref="E257:E258"/>
    <mergeCell ref="Q249:Q250"/>
    <mergeCell ref="R249:R250"/>
    <mergeCell ref="A252:A254"/>
    <mergeCell ref="E252:E254"/>
    <mergeCell ref="F252:F254"/>
    <mergeCell ref="G252:G254"/>
    <mergeCell ref="F257:F258"/>
    <mergeCell ref="G257:G258"/>
    <mergeCell ref="H257:H258"/>
    <mergeCell ref="I257:I258"/>
    <mergeCell ref="R252:R253"/>
    <mergeCell ref="A255:A256"/>
    <mergeCell ref="E255:E256"/>
    <mergeCell ref="F255:F256"/>
    <mergeCell ref="G255:G256"/>
    <mergeCell ref="H255:H256"/>
    <mergeCell ref="N257:N258"/>
    <mergeCell ref="O257:O258"/>
    <mergeCell ref="K255:K258"/>
    <mergeCell ref="M255:M258"/>
    <mergeCell ref="N255:N256"/>
    <mergeCell ref="O255:O256"/>
    <mergeCell ref="H259:H260"/>
    <mergeCell ref="I259:I260"/>
    <mergeCell ref="J259:J262"/>
    <mergeCell ref="K259:K262"/>
    <mergeCell ref="A259:A260"/>
    <mergeCell ref="E259:E260"/>
    <mergeCell ref="F259:F260"/>
    <mergeCell ref="G259:G260"/>
    <mergeCell ref="M259:M262"/>
    <mergeCell ref="N259:N260"/>
    <mergeCell ref="O259:O260"/>
    <mergeCell ref="A261:A262"/>
    <mergeCell ref="E261:E262"/>
    <mergeCell ref="F261:F262"/>
    <mergeCell ref="G261:G262"/>
    <mergeCell ref="H261:H262"/>
    <mergeCell ref="I261:I262"/>
    <mergeCell ref="N261:N262"/>
    <mergeCell ref="O261:O262"/>
    <mergeCell ref="A263:A264"/>
    <mergeCell ref="E263:E264"/>
    <mergeCell ref="F263:F264"/>
    <mergeCell ref="G263:G264"/>
    <mergeCell ref="H263:H264"/>
    <mergeCell ref="I263:I264"/>
    <mergeCell ref="J263:J264"/>
    <mergeCell ref="K263:K264"/>
    <mergeCell ref="M263:M264"/>
    <mergeCell ref="O268:R268"/>
    <mergeCell ref="J269:R269"/>
    <mergeCell ref="L270:O270"/>
    <mergeCell ref="M272:P273"/>
    <mergeCell ref="N263:N264"/>
    <mergeCell ref="O263:O264"/>
    <mergeCell ref="A266:K266"/>
    <mergeCell ref="O267:R267"/>
    <mergeCell ref="A287:A288"/>
    <mergeCell ref="C287:C288"/>
    <mergeCell ref="E287:H287"/>
    <mergeCell ref="I287:I288"/>
    <mergeCell ref="B287:B288"/>
    <mergeCell ref="A280:H280"/>
    <mergeCell ref="A281:I281"/>
    <mergeCell ref="C283:R283"/>
    <mergeCell ref="C285:R285"/>
    <mergeCell ref="N287:N288"/>
    <mergeCell ref="O287:O288"/>
    <mergeCell ref="P287:P288"/>
    <mergeCell ref="Q287:Q288"/>
    <mergeCell ref="J287:J288"/>
    <mergeCell ref="K287:K288"/>
    <mergeCell ref="L287:L288"/>
    <mergeCell ref="M287:M288"/>
    <mergeCell ref="R287:R288"/>
    <mergeCell ref="A289:A290"/>
    <mergeCell ref="I289:I290"/>
    <mergeCell ref="J289:J290"/>
    <mergeCell ref="K289:K290"/>
    <mergeCell ref="M289:M290"/>
    <mergeCell ref="N289:N290"/>
    <mergeCell ref="O289:O290"/>
    <mergeCell ref="Q289:Q290"/>
    <mergeCell ref="R289:R290"/>
    <mergeCell ref="M291:M292"/>
    <mergeCell ref="A291:A292"/>
    <mergeCell ref="F291:F292"/>
    <mergeCell ref="G291:G292"/>
    <mergeCell ref="H291:H292"/>
    <mergeCell ref="D291:D292"/>
    <mergeCell ref="A293:A294"/>
    <mergeCell ref="I293:I294"/>
    <mergeCell ref="J293:J294"/>
    <mergeCell ref="K293:K294"/>
    <mergeCell ref="M293:M294"/>
    <mergeCell ref="N293:N294"/>
    <mergeCell ref="O299:O300"/>
    <mergeCell ref="R299:R300"/>
    <mergeCell ref="D293:D294"/>
    <mergeCell ref="N291:N292"/>
    <mergeCell ref="O291:O292"/>
    <mergeCell ref="R291:R292"/>
    <mergeCell ref="O293:O294"/>
    <mergeCell ref="I291:I292"/>
    <mergeCell ref="J291:J292"/>
    <mergeCell ref="K291:K292"/>
    <mergeCell ref="I302:I303"/>
    <mergeCell ref="J302:J303"/>
    <mergeCell ref="K302:K303"/>
    <mergeCell ref="R293:R294"/>
    <mergeCell ref="A299:A300"/>
    <mergeCell ref="I299:I300"/>
    <mergeCell ref="J299:J300"/>
    <mergeCell ref="K299:K300"/>
    <mergeCell ref="M299:M300"/>
    <mergeCell ref="N299:N300"/>
    <mergeCell ref="R304:R306"/>
    <mergeCell ref="A304:A306"/>
    <mergeCell ref="I304:I306"/>
    <mergeCell ref="J304:J306"/>
    <mergeCell ref="K304:K306"/>
    <mergeCell ref="M302:M303"/>
    <mergeCell ref="N302:N303"/>
    <mergeCell ref="O302:O303"/>
    <mergeCell ref="R302:R303"/>
    <mergeCell ref="A302:A303"/>
    <mergeCell ref="A327:A328"/>
    <mergeCell ref="C327:C328"/>
    <mergeCell ref="E327:H327"/>
    <mergeCell ref="I327:I328"/>
    <mergeCell ref="J327:J328"/>
    <mergeCell ref="K327:K328"/>
    <mergeCell ref="R334:R335"/>
    <mergeCell ref="N334:N335"/>
    <mergeCell ref="M327:M328"/>
    <mergeCell ref="N327:N328"/>
    <mergeCell ref="O327:O328"/>
    <mergeCell ref="P327:P328"/>
    <mergeCell ref="O334:O335"/>
    <mergeCell ref="Q334:Q335"/>
    <mergeCell ref="J330:J331"/>
    <mergeCell ref="M330:M331"/>
    <mergeCell ref="D330:D331"/>
    <mergeCell ref="Q327:Q328"/>
    <mergeCell ref="R327:R328"/>
    <mergeCell ref="R330:R331"/>
    <mergeCell ref="N330:N331"/>
    <mergeCell ref="O330:O331"/>
    <mergeCell ref="Q330:Q331"/>
    <mergeCell ref="L327:L328"/>
    <mergeCell ref="A334:A335"/>
    <mergeCell ref="I334:I335"/>
    <mergeCell ref="D334:D335"/>
    <mergeCell ref="A342:K342"/>
    <mergeCell ref="M334:M335"/>
    <mergeCell ref="J334:J335"/>
    <mergeCell ref="K334:K335"/>
    <mergeCell ref="A364:A365"/>
    <mergeCell ref="C364:C365"/>
    <mergeCell ref="E364:H364"/>
    <mergeCell ref="I364:I365"/>
    <mergeCell ref="J364:J365"/>
    <mergeCell ref="K364:K365"/>
    <mergeCell ref="N364:N365"/>
    <mergeCell ref="O364:O365"/>
    <mergeCell ref="P364:P365"/>
    <mergeCell ref="Q364:Q365"/>
    <mergeCell ref="C360:R360"/>
    <mergeCell ref="C362:R362"/>
    <mergeCell ref="L364:L365"/>
    <mergeCell ref="M364:M365"/>
    <mergeCell ref="D364:D365"/>
    <mergeCell ref="P368:P369"/>
    <mergeCell ref="R368:R369"/>
    <mergeCell ref="R364:R365"/>
    <mergeCell ref="A368:A369"/>
    <mergeCell ref="E368:E369"/>
    <mergeCell ref="F368:F369"/>
    <mergeCell ref="G368:G369"/>
    <mergeCell ref="H368:H369"/>
    <mergeCell ref="I368:I369"/>
    <mergeCell ref="J368:J369"/>
    <mergeCell ref="A370:A371"/>
    <mergeCell ref="E370:E371"/>
    <mergeCell ref="F370:F371"/>
    <mergeCell ref="G370:G371"/>
    <mergeCell ref="N368:N369"/>
    <mergeCell ref="O368:O369"/>
    <mergeCell ref="K368:K369"/>
    <mergeCell ref="M368:M369"/>
    <mergeCell ref="O370:O371"/>
    <mergeCell ref="N370:N371"/>
    <mergeCell ref="P370:P371"/>
    <mergeCell ref="H370:H371"/>
    <mergeCell ref="I370:I371"/>
    <mergeCell ref="J370:J371"/>
    <mergeCell ref="K370:K371"/>
    <mergeCell ref="I372:I373"/>
    <mergeCell ref="J372:J373"/>
    <mergeCell ref="K372:K373"/>
    <mergeCell ref="M372:M373"/>
    <mergeCell ref="M370:M371"/>
    <mergeCell ref="N372:N373"/>
    <mergeCell ref="O372:O373"/>
    <mergeCell ref="P372:P373"/>
    <mergeCell ref="R372:R373"/>
    <mergeCell ref="R370:R371"/>
    <mergeCell ref="A372:A373"/>
    <mergeCell ref="E372:E373"/>
    <mergeCell ref="F372:F373"/>
    <mergeCell ref="G372:G373"/>
    <mergeCell ref="H372:H373"/>
    <mergeCell ref="I374:I375"/>
    <mergeCell ref="J374:J375"/>
    <mergeCell ref="K374:K375"/>
    <mergeCell ref="A374:A375"/>
    <mergeCell ref="E374:E375"/>
    <mergeCell ref="F374:F375"/>
    <mergeCell ref="G374:G375"/>
    <mergeCell ref="R374:R375"/>
    <mergeCell ref="A377:K377"/>
    <mergeCell ref="O378:R378"/>
    <mergeCell ref="M379:O379"/>
    <mergeCell ref="D374:D375"/>
    <mergeCell ref="M374:M375"/>
    <mergeCell ref="N374:N375"/>
    <mergeCell ref="O374:O375"/>
    <mergeCell ref="P374:P375"/>
    <mergeCell ref="H374:H375"/>
    <mergeCell ref="M380:O380"/>
    <mergeCell ref="M381:O381"/>
    <mergeCell ref="K382:M382"/>
    <mergeCell ref="B8:B9"/>
    <mergeCell ref="B10:B11"/>
    <mergeCell ref="B12:B13"/>
    <mergeCell ref="B14:B15"/>
    <mergeCell ref="B16:B18"/>
    <mergeCell ref="B19:B20"/>
    <mergeCell ref="B22:B23"/>
    <mergeCell ref="B35:B36"/>
    <mergeCell ref="B37:B38"/>
    <mergeCell ref="B39:B40"/>
    <mergeCell ref="A62:R62"/>
    <mergeCell ref="C64:R64"/>
    <mergeCell ref="D33:D34"/>
    <mergeCell ref="P39:P40"/>
    <mergeCell ref="Q39:Q40"/>
    <mergeCell ref="R39:R40"/>
    <mergeCell ref="R35:R36"/>
    <mergeCell ref="B131:B133"/>
    <mergeCell ref="B134:B135"/>
    <mergeCell ref="B136:B138"/>
    <mergeCell ref="A237:R237"/>
    <mergeCell ref="B43:B45"/>
    <mergeCell ref="B68:B69"/>
    <mergeCell ref="B70:B71"/>
    <mergeCell ref="J222:R222"/>
    <mergeCell ref="A232:H232"/>
    <mergeCell ref="A234:R234"/>
    <mergeCell ref="I330:I331"/>
    <mergeCell ref="B241:B242"/>
    <mergeCell ref="B144:B145"/>
    <mergeCell ref="B146:B147"/>
    <mergeCell ref="B148:B149"/>
    <mergeCell ref="B166:B167"/>
    <mergeCell ref="C325:R325"/>
    <mergeCell ref="M304:M306"/>
    <mergeCell ref="N304:N306"/>
    <mergeCell ref="O304:O306"/>
    <mergeCell ref="B289:B290"/>
    <mergeCell ref="B291:B292"/>
    <mergeCell ref="B293:B294"/>
    <mergeCell ref="B372:B373"/>
    <mergeCell ref="B374:B375"/>
    <mergeCell ref="B327:B328"/>
    <mergeCell ref="B330:B331"/>
    <mergeCell ref="B334:B335"/>
    <mergeCell ref="B364:B365"/>
    <mergeCell ref="A355:E355"/>
    <mergeCell ref="D134:D135"/>
    <mergeCell ref="D136:D138"/>
    <mergeCell ref="D8:D9"/>
    <mergeCell ref="D10:D11"/>
    <mergeCell ref="D12:D13"/>
    <mergeCell ref="D14:D15"/>
    <mergeCell ref="C125:R125"/>
    <mergeCell ref="A111:C111"/>
    <mergeCell ref="A112:C112"/>
    <mergeCell ref="A113:E113"/>
    <mergeCell ref="D129:D130"/>
    <mergeCell ref="A116:F116"/>
    <mergeCell ref="A118:C118"/>
    <mergeCell ref="A119:I119"/>
    <mergeCell ref="D16:D18"/>
    <mergeCell ref="D19:D20"/>
    <mergeCell ref="D22:D23"/>
    <mergeCell ref="D26:D27"/>
    <mergeCell ref="B129:B130"/>
    <mergeCell ref="B33:B34"/>
    <mergeCell ref="D249:D254"/>
    <mergeCell ref="B255:B258"/>
    <mergeCell ref="D255:D258"/>
    <mergeCell ref="B259:B264"/>
    <mergeCell ref="D259:D264"/>
    <mergeCell ref="D144:D145"/>
    <mergeCell ref="A239:R239"/>
    <mergeCell ref="A241:A242"/>
    <mergeCell ref="C241:C242"/>
    <mergeCell ref="E241:H241"/>
    <mergeCell ref="D368:D369"/>
    <mergeCell ref="D370:D371"/>
    <mergeCell ref="D372:D373"/>
    <mergeCell ref="D327:D328"/>
    <mergeCell ref="A308:K308"/>
    <mergeCell ref="C323:R323"/>
    <mergeCell ref="B368:B369"/>
    <mergeCell ref="B370:B371"/>
    <mergeCell ref="A356:I356"/>
    <mergeCell ref="A330:A331"/>
    <mergeCell ref="D43:D45"/>
    <mergeCell ref="D91:D92"/>
    <mergeCell ref="D218:D219"/>
    <mergeCell ref="D241:D242"/>
    <mergeCell ref="D146:D147"/>
    <mergeCell ref="D148:D149"/>
    <mergeCell ref="D139:D141"/>
    <mergeCell ref="D142:D143"/>
    <mergeCell ref="D70:D71"/>
    <mergeCell ref="D76:D78"/>
    <mergeCell ref="D168:D175"/>
    <mergeCell ref="B299:B307"/>
    <mergeCell ref="D299:D307"/>
    <mergeCell ref="D247:D248"/>
    <mergeCell ref="D68:D69"/>
    <mergeCell ref="D166:D167"/>
    <mergeCell ref="D287:D288"/>
    <mergeCell ref="D289:D290"/>
    <mergeCell ref="B139:B141"/>
    <mergeCell ref="B249:B254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42" max="16" man="1"/>
    <brk id="6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2023-09-07T14:13:50Z</cp:lastPrinted>
  <dcterms:created xsi:type="dcterms:W3CDTF">2020-07-01T09:19:47Z</dcterms:created>
  <dcterms:modified xsi:type="dcterms:W3CDTF">2023-11-20T14:53:41Z</dcterms:modified>
  <cp:category/>
  <cp:version/>
  <cp:contentType/>
  <cp:contentStatus/>
</cp:coreProperties>
</file>